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GMV 2023\FINANCIJSKA IZVJEŠĆA\30.6.2023\"/>
    </mc:Choice>
  </mc:AlternateContent>
  <xr:revisionPtr revIDLastSave="0" documentId="13_ncr:1_{5515C9E9-56BC-4FD7-A833-0ABD5FD36CA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E281" i="9" s="1"/>
  <c r="B281" i="9" s="1"/>
  <c r="G281" i="9"/>
  <c r="F281" i="9"/>
  <c r="F275" i="9" s="1"/>
  <c r="H280" i="9"/>
  <c r="G280" i="9"/>
  <c r="E280" i="9" s="1"/>
  <c r="B280" i="9" s="1"/>
  <c r="F280" i="9"/>
  <c r="H279" i="9"/>
  <c r="G279" i="9"/>
  <c r="E279" i="9" s="1"/>
  <c r="B279" i="9" s="1"/>
  <c r="F279" i="9"/>
  <c r="F278" i="9"/>
  <c r="F277" i="9"/>
  <c r="F276" i="9"/>
  <c r="F274" i="9"/>
  <c r="L273" i="9"/>
  <c r="F273" i="9" s="1"/>
  <c r="H273" i="9"/>
  <c r="I272" i="9"/>
  <c r="E272" i="9" s="1"/>
  <c r="H272" i="9"/>
  <c r="F272" i="9"/>
  <c r="E271" i="9"/>
  <c r="M270" i="9"/>
  <c r="L270" i="9"/>
  <c r="F270" i="9" s="1"/>
  <c r="B270" i="9" s="1"/>
  <c r="E270" i="9"/>
  <c r="M269" i="9"/>
  <c r="L269" i="9"/>
  <c r="F269" i="9" s="1"/>
  <c r="E269" i="9"/>
  <c r="B269" i="9" s="1"/>
  <c r="M268" i="9"/>
  <c r="L268" i="9"/>
  <c r="F268" i="9"/>
  <c r="E268" i="9"/>
  <c r="B268" i="9" s="1"/>
  <c r="M267" i="9"/>
  <c r="L267" i="9"/>
  <c r="F267" i="9" s="1"/>
  <c r="E267" i="9"/>
  <c r="B267" i="9" s="1"/>
  <c r="M266" i="9"/>
  <c r="L266" i="9"/>
  <c r="E266" i="9"/>
  <c r="M265" i="9"/>
  <c r="L265" i="9"/>
  <c r="F265" i="9" s="1"/>
  <c r="E265" i="9"/>
  <c r="M264" i="9"/>
  <c r="L264" i="9"/>
  <c r="F264" i="9"/>
  <c r="E264" i="9"/>
  <c r="M263" i="9"/>
  <c r="L263" i="9"/>
  <c r="F263" i="9" s="1"/>
  <c r="E263" i="9"/>
  <c r="M262" i="9"/>
  <c r="L262" i="9"/>
  <c r="F262" i="9" s="1"/>
  <c r="B262" i="9" s="1"/>
  <c r="E262" i="9"/>
  <c r="M261" i="9"/>
  <c r="L261" i="9"/>
  <c r="F261" i="9" s="1"/>
  <c r="E261" i="9"/>
  <c r="B261" i="9" s="1"/>
  <c r="M260" i="9"/>
  <c r="L260" i="9"/>
  <c r="F260" i="9"/>
  <c r="E260" i="9"/>
  <c r="B260" i="9" s="1"/>
  <c r="M259" i="9"/>
  <c r="L259" i="9"/>
  <c r="F259" i="9" s="1"/>
  <c r="E259" i="9"/>
  <c r="B259" i="9" s="1"/>
  <c r="M258" i="9"/>
  <c r="L258" i="9"/>
  <c r="E258" i="9"/>
  <c r="M257" i="9"/>
  <c r="L257" i="9"/>
  <c r="F257" i="9" s="1"/>
  <c r="E257" i="9"/>
  <c r="M256" i="9"/>
  <c r="L256" i="9"/>
  <c r="F256" i="9"/>
  <c r="B256" i="9" s="1"/>
  <c r="E256" i="9"/>
  <c r="M255" i="9"/>
  <c r="L255" i="9"/>
  <c r="F255" i="9" s="1"/>
  <c r="E255" i="9"/>
  <c r="M254" i="9"/>
  <c r="F254" i="9" s="1"/>
  <c r="L254" i="9"/>
  <c r="E254" i="9"/>
  <c r="B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F247" i="9" s="1"/>
  <c r="E247" i="9"/>
  <c r="M246" i="9"/>
  <c r="F246" i="9" s="1"/>
  <c r="L246" i="9"/>
  <c r="E246" i="9"/>
  <c r="B246" i="9"/>
  <c r="M245" i="9"/>
  <c r="L245" i="9"/>
  <c r="F245" i="9" s="1"/>
  <c r="E245" i="9"/>
  <c r="B245" i="9" s="1"/>
  <c r="M244" i="9"/>
  <c r="L244" i="9"/>
  <c r="F244" i="9"/>
  <c r="B244" i="9" s="1"/>
  <c r="E244" i="9"/>
  <c r="M243" i="9"/>
  <c r="L243" i="9"/>
  <c r="F243" i="9" s="1"/>
  <c r="E243" i="9"/>
  <c r="B243" i="9" s="1"/>
  <c r="M242" i="9"/>
  <c r="F242" i="9" s="1"/>
  <c r="B242" i="9" s="1"/>
  <c r="L242" i="9"/>
  <c r="E242" i="9"/>
  <c r="M241" i="9"/>
  <c r="L241" i="9"/>
  <c r="F241" i="9" s="1"/>
  <c r="E241" i="9"/>
  <c r="M240" i="9"/>
  <c r="L240" i="9"/>
  <c r="F240" i="9"/>
  <c r="B240" i="9" s="1"/>
  <c r="E240" i="9"/>
  <c r="M239" i="9"/>
  <c r="L239" i="9"/>
  <c r="F239" i="9" s="1"/>
  <c r="E239" i="9"/>
  <c r="M238" i="9"/>
  <c r="F238" i="9" s="1"/>
  <c r="L238" i="9"/>
  <c r="E238" i="9"/>
  <c r="B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L230" i="9"/>
  <c r="E230" i="9"/>
  <c r="B230" i="9"/>
  <c r="M229" i="9"/>
  <c r="L229" i="9"/>
  <c r="F229" i="9" s="1"/>
  <c r="E229" i="9"/>
  <c r="B229" i="9" s="1"/>
  <c r="M228" i="9"/>
  <c r="L228" i="9"/>
  <c r="F228" i="9"/>
  <c r="B228" i="9" s="1"/>
  <c r="E228" i="9"/>
  <c r="M227" i="9"/>
  <c r="L227" i="9"/>
  <c r="F227" i="9" s="1"/>
  <c r="E227" i="9"/>
  <c r="B227" i="9" s="1"/>
  <c r="M226" i="9"/>
  <c r="F226" i="9" s="1"/>
  <c r="B226" i="9" s="1"/>
  <c r="L226" i="9"/>
  <c r="E226" i="9"/>
  <c r="M225" i="9"/>
  <c r="L225" i="9"/>
  <c r="F225" i="9" s="1"/>
  <c r="E225" i="9"/>
  <c r="M224" i="9"/>
  <c r="L224" i="9"/>
  <c r="F224" i="9"/>
  <c r="B224" i="9" s="1"/>
  <c r="E224" i="9"/>
  <c r="M223" i="9"/>
  <c r="L223" i="9"/>
  <c r="F223" i="9" s="1"/>
  <c r="E223" i="9"/>
  <c r="M222" i="9"/>
  <c r="F222" i="9" s="1"/>
  <c r="B222" i="9" s="1"/>
  <c r="L222" i="9"/>
  <c r="E222" i="9"/>
  <c r="M221" i="9"/>
  <c r="L221" i="9"/>
  <c r="F221" i="9" s="1"/>
  <c r="E221" i="9"/>
  <c r="B221" i="9" s="1"/>
  <c r="M220" i="9"/>
  <c r="F220" i="9" s="1"/>
  <c r="B220" i="9" s="1"/>
  <c r="L220" i="9"/>
  <c r="E220" i="9"/>
  <c r="M219" i="9"/>
  <c r="L219" i="9"/>
  <c r="E219" i="9"/>
  <c r="M218" i="9"/>
  <c r="F218" i="9" s="1"/>
  <c r="B218" i="9" s="1"/>
  <c r="L218" i="9"/>
  <c r="E218" i="9"/>
  <c r="M217" i="9"/>
  <c r="L217" i="9"/>
  <c r="E217" i="9"/>
  <c r="M216" i="9"/>
  <c r="F216" i="9" s="1"/>
  <c r="B216" i="9" s="1"/>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G84" i="9"/>
  <c r="F84" i="9"/>
  <c r="B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E77" i="9" s="1"/>
  <c r="B77" i="9" s="1"/>
  <c r="F77" i="9"/>
  <c r="H76" i="9"/>
  <c r="E76" i="9" s="1"/>
  <c r="G76" i="9"/>
  <c r="F76" i="9"/>
  <c r="B76" i="9"/>
  <c r="H75" i="9"/>
  <c r="G75" i="9"/>
  <c r="F75" i="9"/>
  <c r="E75" i="9"/>
  <c r="B75" i="9" s="1"/>
  <c r="H74" i="9"/>
  <c r="G74" i="9"/>
  <c r="E74" i="9" s="1"/>
  <c r="F74" i="9"/>
  <c r="H73" i="9"/>
  <c r="G73" i="9"/>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E34" i="9"/>
  <c r="B34" i="9" s="1"/>
  <c r="H33" i="9"/>
  <c r="G33" i="9"/>
  <c r="E33" i="9" s="1"/>
  <c r="B33" i="9" s="1"/>
  <c r="F33" i="9"/>
  <c r="H32" i="9"/>
  <c r="G32" i="9"/>
  <c r="F32" i="9"/>
  <c r="H31" i="9"/>
  <c r="G31" i="9"/>
  <c r="F31" i="9"/>
  <c r="H30" i="9"/>
  <c r="G30" i="9"/>
  <c r="F30" i="9"/>
  <c r="E30" i="9"/>
  <c r="B30" i="9" s="1"/>
  <c r="H29" i="9"/>
  <c r="G29" i="9"/>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E23" i="9" s="1"/>
  <c r="B23" i="9" s="1"/>
  <c r="G23" i="9"/>
  <c r="F23" i="9"/>
  <c r="H22" i="9"/>
  <c r="E22" i="9" s="1"/>
  <c r="B22" i="9" s="1"/>
  <c r="G22" i="9"/>
  <c r="F22" i="9"/>
  <c r="H21" i="9"/>
  <c r="G21" i="9"/>
  <c r="E21" i="9" s="1"/>
  <c r="B21" i="9" s="1"/>
  <c r="F21" i="9"/>
  <c r="F20" i="9"/>
  <c r="F4" i="9"/>
  <c r="O3" i="9"/>
  <c r="G273" i="9" s="1"/>
  <c r="E273" i="9" s="1"/>
  <c r="B273" i="9" s="1"/>
  <c r="I3" i="9"/>
  <c r="H3" i="9"/>
  <c r="G3" i="9"/>
  <c r="D101" i="8"/>
  <c r="I36" i="3" s="1"/>
  <c r="D95" i="8"/>
  <c r="D90" i="8"/>
  <c r="D85" i="8"/>
  <c r="D80" i="8"/>
  <c r="D75" i="8"/>
  <c r="D70" i="8"/>
  <c r="D65" i="8"/>
  <c r="D60" i="8"/>
  <c r="D55" i="8"/>
  <c r="D50" i="8"/>
  <c r="D44" i="8"/>
  <c r="D36" i="8"/>
  <c r="D26" i="8"/>
  <c r="D24" i="8" s="1"/>
  <c r="C1499" i="1" s="1"/>
  <c r="D18" i="8"/>
  <c r="D8" i="8"/>
  <c r="C1483" i="1" s="1"/>
  <c r="H1483" i="1" s="1"/>
  <c r="E44" i="7"/>
  <c r="D44" i="7"/>
  <c r="E39" i="7"/>
  <c r="D39" i="7"/>
  <c r="E38" i="7"/>
  <c r="D38" i="7"/>
  <c r="E30" i="7"/>
  <c r="D30" i="7"/>
  <c r="E23" i="7"/>
  <c r="E22" i="7" s="1"/>
  <c r="D23" i="7"/>
  <c r="D22" i="7" s="1"/>
  <c r="E14" i="7"/>
  <c r="D14" i="7"/>
  <c r="E7" i="7"/>
  <c r="D7" i="7"/>
  <c r="E6" i="7"/>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292" i="9" s="1"/>
  <c r="E292" i="9" s="1"/>
  <c r="B292" i="9"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F79" i="5"/>
  <c r="E79" i="5"/>
  <c r="E78" i="5" s="1"/>
  <c r="D79"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E152" i="4" s="1"/>
  <c r="D148" i="1" s="1"/>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s="1"/>
  <c r="E133" i="4"/>
  <c r="F133" i="4" s="1"/>
  <c r="F132" i="4"/>
  <c r="F131" i="4"/>
  <c r="F130" i="4"/>
  <c r="F129" i="4"/>
  <c r="E128" i="4"/>
  <c r="D128" i="4"/>
  <c r="F127" i="4"/>
  <c r="F126" i="4"/>
  <c r="E125" i="4"/>
  <c r="F125" i="4" s="1"/>
  <c r="D125" i="4"/>
  <c r="E124"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H24" i="3"/>
  <c r="G24" i="3"/>
  <c r="B24" i="3"/>
  <c r="G23" i="3"/>
  <c r="B23" i="3"/>
  <c r="H22" i="3"/>
  <c r="G22" i="3"/>
  <c r="B22" i="3"/>
  <c r="G21" i="3"/>
  <c r="B21" i="3"/>
  <c r="I20" i="3"/>
  <c r="G20" i="3"/>
  <c r="B20" i="3"/>
  <c r="G19" i="3"/>
  <c r="B19" i="3"/>
  <c r="G18" i="3"/>
  <c r="B18" i="3"/>
  <c r="G17" i="3"/>
  <c r="B17" i="3"/>
  <c r="G16" i="3"/>
  <c r="B16" i="3"/>
  <c r="H10" i="3" a="1"/>
  <c r="H10" i="3"/>
  <c r="L3" i="9" s="1"/>
  <c r="C1580" i="1"/>
  <c r="H1580" i="1" s="1"/>
  <c r="G1579" i="1"/>
  <c r="C1579" i="1"/>
  <c r="H1579" i="1" s="1"/>
  <c r="C1578" i="1"/>
  <c r="G1578" i="1" s="1"/>
  <c r="C1577" i="1"/>
  <c r="H1577" i="1" s="1"/>
  <c r="C1575" i="1"/>
  <c r="H1575" i="1" s="1"/>
  <c r="H1574" i="1"/>
  <c r="C1574" i="1"/>
  <c r="G1574" i="1" s="1"/>
  <c r="H1573" i="1"/>
  <c r="G1573" i="1"/>
  <c r="C1573" i="1"/>
  <c r="C1572" i="1"/>
  <c r="H1572" i="1" s="1"/>
  <c r="G1571" i="1"/>
  <c r="C1571" i="1"/>
  <c r="H1571" i="1" s="1"/>
  <c r="C1570" i="1"/>
  <c r="G1570" i="1" s="1"/>
  <c r="H1569" i="1"/>
  <c r="G1569" i="1"/>
  <c r="C1569" i="1"/>
  <c r="H1568" i="1"/>
  <c r="G1568" i="1"/>
  <c r="C1568" i="1"/>
  <c r="C1567" i="1"/>
  <c r="H1567" i="1" s="1"/>
  <c r="H1566" i="1"/>
  <c r="C1566" i="1"/>
  <c r="G1566" i="1" s="1"/>
  <c r="H1565" i="1"/>
  <c r="G1565" i="1"/>
  <c r="C1565" i="1"/>
  <c r="C1564" i="1"/>
  <c r="H1564" i="1" s="1"/>
  <c r="G1563" i="1"/>
  <c r="C1563" i="1"/>
  <c r="H1563" i="1" s="1"/>
  <c r="C1562" i="1"/>
  <c r="G1562" i="1" s="1"/>
  <c r="H1561" i="1"/>
  <c r="G1561" i="1"/>
  <c r="C1561" i="1"/>
  <c r="H1560" i="1"/>
  <c r="G1560" i="1"/>
  <c r="C1560" i="1"/>
  <c r="C1559" i="1"/>
  <c r="H1559" i="1" s="1"/>
  <c r="H1558" i="1"/>
  <c r="C1558" i="1"/>
  <c r="G1558" i="1" s="1"/>
  <c r="H1557" i="1"/>
  <c r="G1557" i="1"/>
  <c r="C1557" i="1"/>
  <c r="C1556" i="1"/>
  <c r="H1556" i="1" s="1"/>
  <c r="G1555" i="1"/>
  <c r="C1555" i="1"/>
  <c r="H1555" i="1" s="1"/>
  <c r="C1554" i="1"/>
  <c r="G1554" i="1" s="1"/>
  <c r="H1553" i="1"/>
  <c r="G1553" i="1"/>
  <c r="C1553" i="1"/>
  <c r="H1552" i="1"/>
  <c r="G1552" i="1"/>
  <c r="C1552" i="1"/>
  <c r="C1551" i="1"/>
  <c r="H1551" i="1" s="1"/>
  <c r="H1550" i="1"/>
  <c r="C1550" i="1"/>
  <c r="G1550"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H1533" i="1"/>
  <c r="G1533" i="1"/>
  <c r="C1533" i="1"/>
  <c r="C1532" i="1"/>
  <c r="H1532" i="1" s="1"/>
  <c r="G1531" i="1"/>
  <c r="C1531" i="1"/>
  <c r="H1531" i="1" s="1"/>
  <c r="C1530" i="1"/>
  <c r="G1530" i="1" s="1"/>
  <c r="H1529" i="1"/>
  <c r="G1529" i="1"/>
  <c r="C1529" i="1"/>
  <c r="H1528" i="1"/>
  <c r="G1528" i="1"/>
  <c r="C1528" i="1"/>
  <c r="C1527" i="1"/>
  <c r="H1527" i="1" s="1"/>
  <c r="H1526" i="1"/>
  <c r="C1526" i="1"/>
  <c r="G1526" i="1" s="1"/>
  <c r="H1525" i="1"/>
  <c r="G1525" i="1"/>
  <c r="C1525" i="1"/>
  <c r="G1523" i="1"/>
  <c r="C1523" i="1"/>
  <c r="H1523" i="1" s="1"/>
  <c r="C1522" i="1"/>
  <c r="G1522" i="1" s="1"/>
  <c r="H1521" i="1"/>
  <c r="G1521" i="1"/>
  <c r="C1521" i="1"/>
  <c r="H1520" i="1"/>
  <c r="C1520" i="1"/>
  <c r="G1520" i="1" s="1"/>
  <c r="C1519" i="1"/>
  <c r="H1519" i="1" s="1"/>
  <c r="H1516" i="1"/>
  <c r="G1516" i="1"/>
  <c r="C1516" i="1"/>
  <c r="G1515" i="1"/>
  <c r="C1515" i="1"/>
  <c r="H1515" i="1" s="1"/>
  <c r="C1514" i="1"/>
  <c r="H1514" i="1" s="1"/>
  <c r="H1513" i="1"/>
  <c r="G1513" i="1"/>
  <c r="C1513" i="1"/>
  <c r="H1512" i="1"/>
  <c r="G1512" i="1"/>
  <c r="C1512" i="1"/>
  <c r="G1511" i="1"/>
  <c r="C1511" i="1"/>
  <c r="H1511" i="1" s="1"/>
  <c r="C1510" i="1"/>
  <c r="H1510" i="1" s="1"/>
  <c r="C1509" i="1"/>
  <c r="H1509" i="1" s="1"/>
  <c r="H1508" i="1"/>
  <c r="G1508" i="1"/>
  <c r="C1508" i="1"/>
  <c r="G1507" i="1"/>
  <c r="C1507" i="1"/>
  <c r="H1507" i="1" s="1"/>
  <c r="C1506" i="1"/>
  <c r="H1506" i="1" s="1"/>
  <c r="H1505" i="1"/>
  <c r="G1505" i="1"/>
  <c r="C1505" i="1"/>
  <c r="C1504" i="1"/>
  <c r="H1504" i="1" s="1"/>
  <c r="C1503" i="1"/>
  <c r="H1503" i="1" s="1"/>
  <c r="C1502" i="1"/>
  <c r="H1502" i="1" s="1"/>
  <c r="C1500" i="1"/>
  <c r="H1500" i="1" s="1"/>
  <c r="C1498" i="1"/>
  <c r="H1498" i="1" s="1"/>
  <c r="H1497" i="1"/>
  <c r="G1497" i="1"/>
  <c r="C1497" i="1"/>
  <c r="H1496" i="1"/>
  <c r="G1496" i="1"/>
  <c r="C1496" i="1"/>
  <c r="G1495" i="1"/>
  <c r="C1495" i="1"/>
  <c r="H1495" i="1" s="1"/>
  <c r="C1494" i="1"/>
  <c r="H1494" i="1" s="1"/>
  <c r="H1493" i="1"/>
  <c r="G1493" i="1"/>
  <c r="C1493" i="1"/>
  <c r="H1492" i="1"/>
  <c r="G1492" i="1"/>
  <c r="C1492" i="1"/>
  <c r="G1491" i="1"/>
  <c r="C1491" i="1"/>
  <c r="H1491" i="1" s="1"/>
  <c r="C1490" i="1"/>
  <c r="H1490" i="1" s="1"/>
  <c r="H1489" i="1"/>
  <c r="G1489" i="1"/>
  <c r="C1489" i="1"/>
  <c r="H1488" i="1"/>
  <c r="G1488" i="1"/>
  <c r="C1488" i="1"/>
  <c r="G1487" i="1"/>
  <c r="C1487" i="1"/>
  <c r="H1487" i="1" s="1"/>
  <c r="C1486" i="1"/>
  <c r="H1486" i="1" s="1"/>
  <c r="G1485" i="1"/>
  <c r="C1485" i="1"/>
  <c r="H1485" i="1" s="1"/>
  <c r="C1484" i="1"/>
  <c r="H1484" i="1" s="1"/>
  <c r="C1482" i="1"/>
  <c r="H1482" i="1" s="1"/>
  <c r="H1480" i="1"/>
  <c r="G1480" i="1"/>
  <c r="C1480" i="1"/>
  <c r="D1479" i="1"/>
  <c r="C1479" i="1"/>
  <c r="G1479" i="1" s="1"/>
  <c r="G1478" i="1"/>
  <c r="D1478" i="1"/>
  <c r="J1478" i="1" s="1"/>
  <c r="C1478" i="1"/>
  <c r="H1478" i="1" s="1"/>
  <c r="D1477" i="1"/>
  <c r="C1477" i="1"/>
  <c r="G1477" i="1" s="1"/>
  <c r="G1476" i="1"/>
  <c r="I1476" i="1" s="1"/>
  <c r="D1476" i="1"/>
  <c r="J1476" i="1" s="1"/>
  <c r="C1476" i="1"/>
  <c r="H1476" i="1" s="1"/>
  <c r="G1475" i="1"/>
  <c r="D1475" i="1"/>
  <c r="C1475" i="1"/>
  <c r="H1475" i="1" s="1"/>
  <c r="D1474" i="1"/>
  <c r="C1474" i="1"/>
  <c r="G1474" i="1" s="1"/>
  <c r="G1473" i="1"/>
  <c r="I1473" i="1" s="1"/>
  <c r="D1473" i="1"/>
  <c r="J1473" i="1" s="1"/>
  <c r="C1473" i="1"/>
  <c r="H1473" i="1" s="1"/>
  <c r="D1472" i="1"/>
  <c r="C1472" i="1"/>
  <c r="G1472" i="1" s="1"/>
  <c r="G1471" i="1"/>
  <c r="I1471" i="1" s="1"/>
  <c r="D1471" i="1"/>
  <c r="J1471" i="1" s="1"/>
  <c r="C1471" i="1"/>
  <c r="H1471" i="1" s="1"/>
  <c r="G1470" i="1"/>
  <c r="D1470" i="1"/>
  <c r="C1470" i="1"/>
  <c r="H1470" i="1" s="1"/>
  <c r="G1469" i="1"/>
  <c r="D1469" i="1"/>
  <c r="C1469" i="1"/>
  <c r="H1469" i="1" s="1"/>
  <c r="D1468" i="1"/>
  <c r="C1468" i="1"/>
  <c r="G1468" i="1" s="1"/>
  <c r="G1467" i="1"/>
  <c r="I1467" i="1" s="1"/>
  <c r="D1467" i="1"/>
  <c r="J1467" i="1" s="1"/>
  <c r="C1467" i="1"/>
  <c r="H1467" i="1" s="1"/>
  <c r="D1466" i="1"/>
  <c r="C1466" i="1"/>
  <c r="G1466" i="1" s="1"/>
  <c r="G1465" i="1"/>
  <c r="I1465" i="1" s="1"/>
  <c r="D1465" i="1"/>
  <c r="J1465" i="1" s="1"/>
  <c r="C1465" i="1"/>
  <c r="H1465" i="1" s="1"/>
  <c r="D1464" i="1"/>
  <c r="C1464" i="1"/>
  <c r="G1464" i="1" s="1"/>
  <c r="G1463" i="1"/>
  <c r="D1463" i="1"/>
  <c r="J1463" i="1" s="1"/>
  <c r="C1463" i="1"/>
  <c r="H1463" i="1" s="1"/>
  <c r="D1462" i="1"/>
  <c r="C1462" i="1"/>
  <c r="G1462" i="1" s="1"/>
  <c r="D1461" i="1"/>
  <c r="C1461" i="1"/>
  <c r="G1461" i="1" s="1"/>
  <c r="G1460" i="1"/>
  <c r="I1460" i="1" s="1"/>
  <c r="D1460" i="1"/>
  <c r="J1460" i="1" s="1"/>
  <c r="C1460" i="1"/>
  <c r="H1460" i="1" s="1"/>
  <c r="D1459" i="1"/>
  <c r="C1459" i="1"/>
  <c r="G1459" i="1" s="1"/>
  <c r="G1458" i="1"/>
  <c r="D1458" i="1"/>
  <c r="J1458" i="1" s="1"/>
  <c r="C1458" i="1"/>
  <c r="H1458" i="1" s="1"/>
  <c r="D1457" i="1"/>
  <c r="C1457" i="1"/>
  <c r="G1457" i="1" s="1"/>
  <c r="G1456" i="1"/>
  <c r="D1456" i="1"/>
  <c r="J1456" i="1" s="1"/>
  <c r="C1456" i="1"/>
  <c r="H1456" i="1" s="1"/>
  <c r="D1455" i="1"/>
  <c r="C1455" i="1"/>
  <c r="G1455" i="1" s="1"/>
  <c r="D1454" i="1"/>
  <c r="C1454" i="1"/>
  <c r="G1454" i="1" s="1"/>
  <c r="D1453" i="1"/>
  <c r="C1453" i="1"/>
  <c r="G1453" i="1" s="1"/>
  <c r="G1452" i="1"/>
  <c r="I1452" i="1" s="1"/>
  <c r="D1452" i="1"/>
  <c r="J1452" i="1" s="1"/>
  <c r="C1452" i="1"/>
  <c r="H1452" i="1" s="1"/>
  <c r="D1451" i="1"/>
  <c r="C1451" i="1"/>
  <c r="G1451" i="1" s="1"/>
  <c r="G1450" i="1"/>
  <c r="I1450" i="1" s="1"/>
  <c r="D1450" i="1"/>
  <c r="J1450" i="1" s="1"/>
  <c r="C1450" i="1"/>
  <c r="H1450" i="1" s="1"/>
  <c r="D1449" i="1"/>
  <c r="C1449" i="1"/>
  <c r="G1449" i="1" s="1"/>
  <c r="G1448" i="1"/>
  <c r="D1448" i="1"/>
  <c r="J1448" i="1" s="1"/>
  <c r="C1448" i="1"/>
  <c r="H1448" i="1" s="1"/>
  <c r="D1447" i="1"/>
  <c r="C1447" i="1"/>
  <c r="G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D716" i="1"/>
  <c r="H716" i="1" s="1"/>
  <c r="C716" i="1"/>
  <c r="D715" i="1"/>
  <c r="H715" i="1" s="1"/>
  <c r="C715" i="1"/>
  <c r="D714" i="1"/>
  <c r="H714" i="1" s="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D412" i="1"/>
  <c r="G412" i="1" s="1"/>
  <c r="C412" i="1"/>
  <c r="D411" i="1"/>
  <c r="G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D380" i="1"/>
  <c r="G380" i="1" s="1"/>
  <c r="C380" i="1"/>
  <c r="H379" i="1"/>
  <c r="G379" i="1"/>
  <c r="D379" i="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D186" i="1"/>
  <c r="G186" i="1" s="1"/>
  <c r="C186" i="1"/>
  <c r="H185" i="1"/>
  <c r="G185" i="1"/>
  <c r="D185" i="1"/>
  <c r="C185"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D174" i="1"/>
  <c r="H174" i="1" s="1"/>
  <c r="C174" i="1"/>
  <c r="D173" i="1"/>
  <c r="H173" i="1" s="1"/>
  <c r="C173" i="1"/>
  <c r="H172" i="1"/>
  <c r="G172" i="1"/>
  <c r="D172" i="1"/>
  <c r="C172" i="1"/>
  <c r="H171" i="1"/>
  <c r="G171" i="1"/>
  <c r="D171" i="1"/>
  <c r="C171" i="1"/>
  <c r="H170" i="1"/>
  <c r="G170" i="1"/>
  <c r="D170" i="1"/>
  <c r="C170" i="1"/>
  <c r="H169" i="1"/>
  <c r="G169" i="1"/>
  <c r="D169" i="1"/>
  <c r="C169" i="1"/>
  <c r="H168" i="1"/>
  <c r="D168" i="1"/>
  <c r="G168" i="1" s="1"/>
  <c r="C168" i="1"/>
  <c r="H167" i="1"/>
  <c r="G167" i="1"/>
  <c r="D167" i="1"/>
  <c r="C167" i="1"/>
  <c r="H166" i="1"/>
  <c r="D166" i="1"/>
  <c r="G166" i="1" s="1"/>
  <c r="C166" i="1"/>
  <c r="G165" i="1"/>
  <c r="D165" i="1"/>
  <c r="H165" i="1" s="1"/>
  <c r="C165" i="1"/>
  <c r="H164" i="1"/>
  <c r="G164" i="1"/>
  <c r="D164" i="1"/>
  <c r="C164" i="1"/>
  <c r="H163" i="1"/>
  <c r="G163" i="1"/>
  <c r="D163" i="1"/>
  <c r="C163" i="1"/>
  <c r="H162" i="1"/>
  <c r="D162" i="1"/>
  <c r="G162" i="1" s="1"/>
  <c r="C162" i="1"/>
  <c r="H161" i="1"/>
  <c r="D161" i="1"/>
  <c r="G161" i="1" s="1"/>
  <c r="C161" i="1"/>
  <c r="D160" i="1"/>
  <c r="H160" i="1" s="1"/>
  <c r="C160"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G89" i="1" s="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7" i="1" l="1"/>
  <c r="C1576" i="1"/>
  <c r="E32" i="9"/>
  <c r="B32" i="9" s="1"/>
  <c r="F214" i="9"/>
  <c r="B214" i="9" s="1"/>
  <c r="E31" i="9"/>
  <c r="B31" i="9" s="1"/>
  <c r="E284" i="9"/>
  <c r="B284" i="9" s="1"/>
  <c r="G1500" i="1"/>
  <c r="D49" i="8"/>
  <c r="C1524" i="1" s="1"/>
  <c r="H1524" i="1" s="1"/>
  <c r="G1519" i="1"/>
  <c r="G1509" i="1"/>
  <c r="G1504" i="1"/>
  <c r="G1503" i="1"/>
  <c r="H1499" i="1"/>
  <c r="G1499" i="1"/>
  <c r="C1501" i="1"/>
  <c r="D6" i="8"/>
  <c r="C1481" i="1" s="1"/>
  <c r="H1481" i="1" s="1"/>
  <c r="G1484" i="1"/>
  <c r="G1483" i="1"/>
  <c r="G716" i="1"/>
  <c r="G715" i="1"/>
  <c r="G714" i="1"/>
  <c r="E29" i="9"/>
  <c r="B29" i="9" s="1"/>
  <c r="G405" i="1"/>
  <c r="H411" i="1"/>
  <c r="G289" i="1"/>
  <c r="E643" i="4"/>
  <c r="D637" i="1" s="1"/>
  <c r="E196" i="4"/>
  <c r="D192" i="1" s="1"/>
  <c r="H184" i="1"/>
  <c r="F188" i="4"/>
  <c r="F219" i="9"/>
  <c r="B219" i="9" s="1"/>
  <c r="G173" i="1"/>
  <c r="G174" i="1"/>
  <c r="E40" i="9"/>
  <c r="B40" i="9" s="1"/>
  <c r="G160" i="1"/>
  <c r="G154" i="1"/>
  <c r="F217" i="9"/>
  <c r="H148" i="1"/>
  <c r="G148" i="1"/>
  <c r="D149" i="1"/>
  <c r="F153" i="4"/>
  <c r="G132" i="1"/>
  <c r="D129" i="1"/>
  <c r="H130" i="1"/>
  <c r="E37" i="9"/>
  <c r="B37" i="9" s="1"/>
  <c r="G79" i="1"/>
  <c r="G81" i="1"/>
  <c r="G64" i="1"/>
  <c r="G65" i="1"/>
  <c r="I1446" i="1"/>
  <c r="I1456" i="1"/>
  <c r="I1478" i="1"/>
  <c r="I1448" i="1"/>
  <c r="I1458" i="1"/>
  <c r="I1463" i="1"/>
  <c r="H1447" i="1"/>
  <c r="I1447" i="1" s="1"/>
  <c r="H1449" i="1"/>
  <c r="I1449" i="1" s="1"/>
  <c r="H1451" i="1"/>
  <c r="I1451" i="1" s="1"/>
  <c r="H1453" i="1"/>
  <c r="H1454" i="1"/>
  <c r="H1455" i="1"/>
  <c r="I1455" i="1" s="1"/>
  <c r="H1457" i="1"/>
  <c r="I1457" i="1" s="1"/>
  <c r="H1459" i="1"/>
  <c r="I1459" i="1" s="1"/>
  <c r="H1461" i="1"/>
  <c r="H1462" i="1"/>
  <c r="I1462" i="1" s="1"/>
  <c r="H1464" i="1"/>
  <c r="I1464" i="1" s="1"/>
  <c r="H1466" i="1"/>
  <c r="I1466" i="1" s="1"/>
  <c r="H1468" i="1"/>
  <c r="I1468" i="1" s="1"/>
  <c r="H1472" i="1"/>
  <c r="I1472" i="1" s="1"/>
  <c r="H1474" i="1"/>
  <c r="I1474" i="1" s="1"/>
  <c r="H1477" i="1"/>
  <c r="I1477" i="1" s="1"/>
  <c r="H1479" i="1"/>
  <c r="I1479" i="1" s="1"/>
  <c r="G186" i="9"/>
  <c r="E186" i="9" s="1"/>
  <c r="B186" i="9" s="1"/>
  <c r="F8" i="4"/>
  <c r="F51" i="4"/>
  <c r="D50" i="4"/>
  <c r="F112" i="4"/>
  <c r="D643" i="4"/>
  <c r="F416" i="4"/>
  <c r="F485" i="4"/>
  <c r="D484" i="4"/>
  <c r="F164" i="4"/>
  <c r="E163" i="4"/>
  <c r="D159" i="1" s="1"/>
  <c r="F225" i="4"/>
  <c r="D224" i="4"/>
  <c r="D299" i="4"/>
  <c r="F304" i="4"/>
  <c r="F312" i="4"/>
  <c r="D311" i="4"/>
  <c r="F473" i="4"/>
  <c r="D472" i="4"/>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H1522" i="1"/>
  <c r="G1527" i="1"/>
  <c r="H1530" i="1"/>
  <c r="G1532" i="1"/>
  <c r="G1535" i="1"/>
  <c r="H1538" i="1"/>
  <c r="G1540" i="1"/>
  <c r="G1543" i="1"/>
  <c r="H1546" i="1"/>
  <c r="G1548" i="1"/>
  <c r="G1551" i="1"/>
  <c r="H1554" i="1"/>
  <c r="G1556" i="1"/>
  <c r="G1559" i="1"/>
  <c r="H1562" i="1"/>
  <c r="G1564" i="1"/>
  <c r="G1567" i="1"/>
  <c r="H1570" i="1"/>
  <c r="G1572" i="1"/>
  <c r="G1575" i="1"/>
  <c r="H1578" i="1"/>
  <c r="G1580" i="1"/>
  <c r="F83" i="4"/>
  <c r="D82" i="4"/>
  <c r="F107" i="4"/>
  <c r="D106" i="4"/>
  <c r="F128" i="4"/>
  <c r="F253" i="4"/>
  <c r="D252" i="4"/>
  <c r="E311" i="4"/>
  <c r="D306" i="1" s="1"/>
  <c r="D351" i="4"/>
  <c r="F356" i="4"/>
  <c r="F364" i="4"/>
  <c r="D363" i="4"/>
  <c r="D644" i="4"/>
  <c r="E472" i="4"/>
  <c r="D466" i="1" s="1"/>
  <c r="E593" i="4"/>
  <c r="D587" i="1" s="1"/>
  <c r="D7" i="4"/>
  <c r="E82" i="4"/>
  <c r="D78" i="1" s="1"/>
  <c r="E106" i="4"/>
  <c r="D102" i="1" s="1"/>
  <c r="F124" i="4"/>
  <c r="H20" i="9"/>
  <c r="D163" i="4"/>
  <c r="E363" i="4"/>
  <c r="D358" i="1" s="1"/>
  <c r="E644" i="4"/>
  <c r="D638" i="1" s="1"/>
  <c r="F417" i="4"/>
  <c r="D421" i="4"/>
  <c r="D515" i="4"/>
  <c r="D580" i="4"/>
  <c r="F585" i="4"/>
  <c r="F119" i="5"/>
  <c r="D118" i="5"/>
  <c r="F176" i="5"/>
  <c r="G291" i="9"/>
  <c r="E291" i="9" s="1"/>
  <c r="B291" i="9" s="1"/>
  <c r="F190" i="5"/>
  <c r="G20" i="9"/>
  <c r="E20" i="9" s="1"/>
  <c r="F152" i="4"/>
  <c r="G289" i="9"/>
  <c r="F177" i="5"/>
  <c r="F246" i="5"/>
  <c r="D245" i="5"/>
  <c r="F5" i="6"/>
  <c r="B98" i="9"/>
  <c r="B130" i="9"/>
  <c r="B138" i="9"/>
  <c r="B150" i="9"/>
  <c r="B158" i="9"/>
  <c r="G178" i="9"/>
  <c r="E178" i="9" s="1"/>
  <c r="B178" i="9" s="1"/>
  <c r="D215" i="4"/>
  <c r="D263" i="4"/>
  <c r="D459" i="4"/>
  <c r="D529" i="4"/>
  <c r="D593" i="4"/>
  <c r="E142" i="9"/>
  <c r="B142" i="9" s="1"/>
  <c r="E87" i="5"/>
  <c r="D1065" i="1" s="1"/>
  <c r="D134" i="5"/>
  <c r="H289" i="9"/>
  <c r="E176" i="5"/>
  <c r="E245" i="5"/>
  <c r="D1222" i="1" s="1"/>
  <c r="D35" i="6"/>
  <c r="E5" i="7"/>
  <c r="D42" i="8"/>
  <c r="B90" i="9"/>
  <c r="B122" i="9"/>
  <c r="H164" i="9"/>
  <c r="D196" i="4"/>
  <c r="D12" i="5"/>
  <c r="G286" i="9"/>
  <c r="E286" i="9" s="1"/>
  <c r="B286" i="9" s="1"/>
  <c r="F88" i="5"/>
  <c r="H287" i="9"/>
  <c r="E146" i="5"/>
  <c r="D1124" i="1" s="1"/>
  <c r="F206" i="5"/>
  <c r="D238" i="5"/>
  <c r="E5" i="6"/>
  <c r="G189" i="9"/>
  <c r="E189" i="9" s="1"/>
  <c r="B189" i="9" s="1"/>
  <c r="E73" i="9"/>
  <c r="B73" i="9" s="1"/>
  <c r="E81" i="9"/>
  <c r="B81" i="9"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8" i="9"/>
  <c r="E278" i="9" s="1"/>
  <c r="B278" i="9" s="1"/>
  <c r="G277" i="9"/>
  <c r="E277" i="9" s="1"/>
  <c r="B277" i="9" s="1"/>
  <c r="M212" i="9"/>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90" i="9"/>
  <c r="E190" i="9" s="1"/>
  <c r="B190" i="9" s="1"/>
  <c r="G188" i="9"/>
  <c r="E188" i="9" s="1"/>
  <c r="B188" i="9" s="1"/>
  <c r="G184" i="9"/>
  <c r="E184" i="9" s="1"/>
  <c r="B184" i="9" s="1"/>
  <c r="G180" i="9"/>
  <c r="E180" i="9" s="1"/>
  <c r="B180" i="9" s="1"/>
  <c r="I10" i="9"/>
  <c r="B74" i="9"/>
  <c r="B78" i="9"/>
  <c r="B82" i="9"/>
  <c r="B86" i="9"/>
  <c r="B94" i="9"/>
  <c r="B102" i="9"/>
  <c r="B110" i="9"/>
  <c r="B118" i="9"/>
  <c r="G165" i="9"/>
  <c r="E165" i="9" s="1"/>
  <c r="B165" i="9" s="1"/>
  <c r="G182" i="9"/>
  <c r="E182" i="9" s="1"/>
  <c r="B182" i="9" s="1"/>
  <c r="B217" i="9"/>
  <c r="B225" i="9"/>
  <c r="B233" i="9"/>
  <c r="B241" i="9"/>
  <c r="B249" i="9"/>
  <c r="B257" i="9"/>
  <c r="B264" i="9"/>
  <c r="B265" i="9"/>
  <c r="B215" i="9"/>
  <c r="B223" i="9"/>
  <c r="B231" i="9"/>
  <c r="B239" i="9"/>
  <c r="B247" i="9"/>
  <c r="B255" i="9"/>
  <c r="F258" i="9"/>
  <c r="B258" i="9" s="1"/>
  <c r="B263" i="9"/>
  <c r="F266" i="9"/>
  <c r="B266" i="9" s="1"/>
  <c r="B272" i="9"/>
  <c r="G1576" i="1" l="1"/>
  <c r="H1576" i="1"/>
  <c r="G1524" i="1"/>
  <c r="D43" i="8"/>
  <c r="C1518" i="1" s="1"/>
  <c r="I35" i="3"/>
  <c r="G1501" i="1"/>
  <c r="H1501" i="1"/>
  <c r="G1481" i="1"/>
  <c r="H149" i="1"/>
  <c r="G149" i="1"/>
  <c r="G129" i="1"/>
  <c r="H129" i="1"/>
  <c r="H1124" i="1"/>
  <c r="G1124" i="1"/>
  <c r="F12" i="5"/>
  <c r="C990" i="1"/>
  <c r="I29" i="3"/>
  <c r="D1436" i="1"/>
  <c r="F263" i="4"/>
  <c r="C259" i="1"/>
  <c r="G297" i="9"/>
  <c r="E297" i="9" s="1"/>
  <c r="F245" i="5"/>
  <c r="C1222" i="1"/>
  <c r="E289" i="9"/>
  <c r="B289" i="9" s="1"/>
  <c r="E19" i="9"/>
  <c r="B20" i="9"/>
  <c r="F580" i="4"/>
  <c r="C574" i="1"/>
  <c r="F7" i="4"/>
  <c r="D6" i="4"/>
  <c r="C3" i="1"/>
  <c r="F644" i="4"/>
  <c r="C638" i="1"/>
  <c r="F351" i="4"/>
  <c r="D350" i="4"/>
  <c r="C346" i="1"/>
  <c r="C78" i="1"/>
  <c r="F82" i="4"/>
  <c r="E420" i="4"/>
  <c r="F299" i="4"/>
  <c r="C294" i="1"/>
  <c r="D298" i="4"/>
  <c r="E141" i="6"/>
  <c r="I24" i="3"/>
  <c r="D1299" i="1"/>
  <c r="F196" i="4"/>
  <c r="C192" i="1"/>
  <c r="F35" i="6"/>
  <c r="H25" i="3"/>
  <c r="C1329" i="1"/>
  <c r="F134" i="5"/>
  <c r="C1112" i="1"/>
  <c r="F593" i="4"/>
  <c r="C587" i="1"/>
  <c r="C211" i="1"/>
  <c r="F215" i="4"/>
  <c r="D68" i="5"/>
  <c r="F118" i="5"/>
  <c r="C1096" i="1"/>
  <c r="F515" i="4"/>
  <c r="C509" i="1"/>
  <c r="F363" i="4"/>
  <c r="C358" i="1"/>
  <c r="F311" i="4"/>
  <c r="C306" i="1"/>
  <c r="F224" i="4"/>
  <c r="C220" i="1"/>
  <c r="E6" i="4"/>
  <c r="F50" i="4"/>
  <c r="C46" i="1"/>
  <c r="F212" i="9"/>
  <c r="B212" i="9" s="1"/>
  <c r="F238" i="5"/>
  <c r="D237" i="5"/>
  <c r="C1215" i="1"/>
  <c r="K1432" i="9"/>
  <c r="G295" i="9"/>
  <c r="E295" i="9" s="1"/>
  <c r="B295" i="9" s="1"/>
  <c r="I34" i="3"/>
  <c r="C1517" i="1"/>
  <c r="H1065" i="1"/>
  <c r="G1065" i="1"/>
  <c r="D528" i="4"/>
  <c r="F529" i="4"/>
  <c r="C523" i="1"/>
  <c r="D141" i="6"/>
  <c r="E237" i="5"/>
  <c r="F421" i="4"/>
  <c r="D420" i="4"/>
  <c r="C415" i="1"/>
  <c r="E350" i="4"/>
  <c r="E298" i="4"/>
  <c r="C102" i="1"/>
  <c r="F106" i="4"/>
  <c r="F472" i="4"/>
  <c r="C466" i="1"/>
  <c r="E68" i="5"/>
  <c r="C637" i="1"/>
  <c r="F643" i="4"/>
  <c r="G294" i="9"/>
  <c r="E294" i="9" s="1"/>
  <c r="E175" i="5"/>
  <c r="D1152" i="1" s="1"/>
  <c r="I22" i="3"/>
  <c r="D1153" i="1"/>
  <c r="D7" i="5"/>
  <c r="F459" i="4"/>
  <c r="C453" i="1"/>
  <c r="G299" i="9"/>
  <c r="E299" i="9" s="1"/>
  <c r="F163" i="4"/>
  <c r="D151" i="4"/>
  <c r="C159" i="1"/>
  <c r="F252" i="4"/>
  <c r="C248" i="1"/>
  <c r="F484" i="4"/>
  <c r="C478" i="1"/>
  <c r="E151" i="4"/>
  <c r="E528" i="4"/>
  <c r="H1518" i="1" l="1"/>
  <c r="G1518" i="1"/>
  <c r="D6" i="5"/>
  <c r="F7" i="5"/>
  <c r="H20" i="3"/>
  <c r="C985" i="1"/>
  <c r="G46" i="1"/>
  <c r="H46" i="1"/>
  <c r="H1096" i="1"/>
  <c r="G1096" i="1"/>
  <c r="H211" i="1"/>
  <c r="G211" i="1"/>
  <c r="G192" i="1"/>
  <c r="H192" i="1"/>
  <c r="I28" i="3"/>
  <c r="D1435" i="1"/>
  <c r="E635" i="4"/>
  <c r="D629" i="1" s="1"/>
  <c r="D414" i="1"/>
  <c r="D408" i="4"/>
  <c r="F350" i="4"/>
  <c r="C345" i="1"/>
  <c r="H3" i="1"/>
  <c r="G3" i="1"/>
  <c r="H1222" i="1"/>
  <c r="G1222" i="1"/>
  <c r="H248" i="1"/>
  <c r="G248" i="1"/>
  <c r="E298" i="9"/>
  <c r="B299" i="9"/>
  <c r="H1153" i="1"/>
  <c r="G1153" i="1"/>
  <c r="E408" i="4"/>
  <c r="D403" i="1" s="1"/>
  <c r="D345" i="1"/>
  <c r="I23" i="3"/>
  <c r="D1214" i="1"/>
  <c r="D636" i="4"/>
  <c r="F528" i="4"/>
  <c r="C522" i="1"/>
  <c r="F237" i="5"/>
  <c r="H23" i="3"/>
  <c r="C1214" i="1"/>
  <c r="D175" i="5"/>
  <c r="G306" i="1"/>
  <c r="H306" i="1"/>
  <c r="G587" i="1"/>
  <c r="H587" i="1"/>
  <c r="H1329" i="1"/>
  <c r="G1329" i="1"/>
  <c r="D407" i="4"/>
  <c r="F298" i="4"/>
  <c r="C293" i="1"/>
  <c r="F6" i="4"/>
  <c r="H16" i="3"/>
  <c r="C2" i="1"/>
  <c r="D412" i="4"/>
  <c r="H1436" i="1"/>
  <c r="G1436" i="1"/>
  <c r="E293" i="9"/>
  <c r="B294" i="9"/>
  <c r="G466" i="1"/>
  <c r="H466" i="1"/>
  <c r="G1517" i="1"/>
  <c r="H1517" i="1"/>
  <c r="H11" i="3"/>
  <c r="E289" i="4"/>
  <c r="E290" i="4" s="1"/>
  <c r="D286" i="1" s="1"/>
  <c r="I17" i="3"/>
  <c r="D147" i="1"/>
  <c r="G478" i="1"/>
  <c r="H478" i="1"/>
  <c r="G453" i="1"/>
  <c r="H453" i="1"/>
  <c r="E412" i="4"/>
  <c r="I16" i="3"/>
  <c r="D2" i="1"/>
  <c r="G509" i="1"/>
  <c r="H509" i="1"/>
  <c r="F68" i="5"/>
  <c r="H21" i="3"/>
  <c r="C1046" i="1"/>
  <c r="H1299" i="1"/>
  <c r="G1299" i="1"/>
  <c r="H9" i="3"/>
  <c r="H294" i="1"/>
  <c r="G294" i="1"/>
  <c r="H78" i="1"/>
  <c r="G78" i="1"/>
  <c r="G638" i="1"/>
  <c r="H638" i="1"/>
  <c r="B297" i="9"/>
  <c r="E296" i="9"/>
  <c r="I10" i="3" s="1"/>
  <c r="E636" i="4"/>
  <c r="D630" i="1" s="1"/>
  <c r="D522" i="1"/>
  <c r="D293" i="1"/>
  <c r="E407" i="4"/>
  <c r="D402" i="1" s="1"/>
  <c r="H1215" i="1"/>
  <c r="G1215" i="1"/>
  <c r="H159" i="1"/>
  <c r="G159" i="1"/>
  <c r="G637" i="1"/>
  <c r="H637" i="1"/>
  <c r="G415" i="1"/>
  <c r="H415" i="1"/>
  <c r="F141" i="6"/>
  <c r="H28" i="3"/>
  <c r="C1435" i="1"/>
  <c r="D289" i="4"/>
  <c r="D290" i="4" s="1"/>
  <c r="F151" i="4"/>
  <c r="H17" i="3"/>
  <c r="C147" i="1"/>
  <c r="I21" i="3"/>
  <c r="D1046" i="1"/>
  <c r="E6" i="5"/>
  <c r="G102" i="1"/>
  <c r="H102" i="1"/>
  <c r="F420" i="4"/>
  <c r="D635" i="4"/>
  <c r="C414" i="1"/>
  <c r="G523" i="1"/>
  <c r="H523" i="1"/>
  <c r="H220" i="1"/>
  <c r="G220" i="1"/>
  <c r="G358" i="1"/>
  <c r="H358" i="1"/>
  <c r="H1112" i="1"/>
  <c r="G1112" i="1"/>
  <c r="H346" i="1"/>
  <c r="G346" i="1"/>
  <c r="G574" i="1"/>
  <c r="H574" i="1"/>
  <c r="G259" i="1"/>
  <c r="H259" i="1"/>
  <c r="H990" i="1"/>
  <c r="G990" i="1"/>
  <c r="F290" i="4" l="1"/>
  <c r="C286" i="1"/>
  <c r="K3" i="9"/>
  <c r="I9" i="3"/>
  <c r="D639" i="4"/>
  <c r="F412" i="4"/>
  <c r="C407" i="1"/>
  <c r="F407" i="4"/>
  <c r="C402" i="1"/>
  <c r="F175" i="5"/>
  <c r="C1152" i="1"/>
  <c r="G522" i="1"/>
  <c r="H522" i="1"/>
  <c r="H985" i="1"/>
  <c r="G985" i="1"/>
  <c r="G414" i="1"/>
  <c r="H414" i="1"/>
  <c r="H1435" i="1"/>
  <c r="G1435" i="1"/>
  <c r="G2" i="1"/>
  <c r="H2" i="1"/>
  <c r="H1214" i="1"/>
  <c r="G1214" i="1"/>
  <c r="H345" i="1"/>
  <c r="G345" i="1"/>
  <c r="D413" i="4"/>
  <c r="D414" i="4" s="1"/>
  <c r="D291" i="4"/>
  <c r="F289" i="4"/>
  <c r="C285" i="1"/>
  <c r="H147" i="1"/>
  <c r="G147" i="1"/>
  <c r="F635" i="4"/>
  <c r="C629" i="1"/>
  <c r="H276" i="9"/>
  <c r="D984" i="1"/>
  <c r="E639" i="4"/>
  <c r="D407" i="1"/>
  <c r="E291" i="4"/>
  <c r="D287" i="1" s="1"/>
  <c r="D285" i="1"/>
  <c r="E413" i="4"/>
  <c r="G293" i="1"/>
  <c r="H293" i="1"/>
  <c r="F636" i="4"/>
  <c r="C630" i="1"/>
  <c r="H1046" i="1"/>
  <c r="G1046" i="1"/>
  <c r="N3" i="9"/>
  <c r="I11" i="3"/>
  <c r="C403" i="1"/>
  <c r="F408" i="4"/>
  <c r="G282" i="9"/>
  <c r="E282" i="9" s="1"/>
  <c r="B282" i="9" s="1"/>
  <c r="G276" i="9"/>
  <c r="F6" i="5"/>
  <c r="C984" i="1"/>
  <c r="C409" i="1" l="1"/>
  <c r="H984" i="1"/>
  <c r="H8" i="3"/>
  <c r="G984" i="1"/>
  <c r="G403" i="1"/>
  <c r="H403" i="1"/>
  <c r="H1152" i="1"/>
  <c r="G1152" i="1"/>
  <c r="E276" i="9"/>
  <c r="G630" i="1"/>
  <c r="H630" i="1"/>
  <c r="E640" i="4"/>
  <c r="E641" i="4" s="1"/>
  <c r="E415" i="4"/>
  <c r="D410" i="1" s="1"/>
  <c r="D408" i="1"/>
  <c r="E414" i="4"/>
  <c r="D409" i="1" s="1"/>
  <c r="G629" i="1"/>
  <c r="H629" i="1"/>
  <c r="H285" i="1"/>
  <c r="G285" i="1"/>
  <c r="G407" i="1"/>
  <c r="H407" i="1"/>
  <c r="D633" i="1"/>
  <c r="G402" i="1"/>
  <c r="H402" i="1"/>
  <c r="G286" i="1"/>
  <c r="H286" i="1"/>
  <c r="F291" i="4"/>
  <c r="C287" i="1"/>
  <c r="D640" i="4"/>
  <c r="D415" i="4"/>
  <c r="F413" i="4"/>
  <c r="C408" i="1"/>
  <c r="D641" i="4"/>
  <c r="C633" i="1"/>
  <c r="F639" i="4"/>
  <c r="M3" i="9" l="1"/>
  <c r="F641" i="4"/>
  <c r="C635" i="1"/>
  <c r="F415" i="4"/>
  <c r="C410" i="1"/>
  <c r="H287" i="1"/>
  <c r="G287" i="1"/>
  <c r="E275" i="9"/>
  <c r="I8" i="3" s="1"/>
  <c r="B276" i="9"/>
  <c r="G409" i="1"/>
  <c r="H409" i="1"/>
  <c r="D642" i="4"/>
  <c r="F640" i="4"/>
  <c r="C634" i="1"/>
  <c r="D635" i="1"/>
  <c r="G408" i="1"/>
  <c r="H408" i="1"/>
  <c r="G633" i="1"/>
  <c r="H633" i="1"/>
  <c r="E642" i="4"/>
  <c r="D634" i="1"/>
  <c r="F414" i="4"/>
  <c r="D636" i="1" l="1"/>
  <c r="E646" i="4"/>
  <c r="G274" i="9" s="1"/>
  <c r="E274" i="9" s="1"/>
  <c r="B274" i="9" s="1"/>
  <c r="G635" i="1"/>
  <c r="H635" i="1"/>
  <c r="D646" i="4"/>
  <c r="F642" i="4"/>
  <c r="C636" i="1"/>
  <c r="G410" i="1"/>
  <c r="H410" i="1"/>
  <c r="E645" i="4"/>
  <c r="G634" i="1"/>
  <c r="H634" i="1"/>
  <c r="D645" i="4"/>
  <c r="I18" i="3" l="1"/>
  <c r="D639" i="1"/>
  <c r="G636" i="1"/>
  <c r="H636" i="1"/>
  <c r="H7" i="3"/>
  <c r="F645" i="4"/>
  <c r="H18" i="3"/>
  <c r="C639" i="1"/>
  <c r="I19" i="3"/>
  <c r="D640" i="1"/>
  <c r="F646" i="4"/>
  <c r="H19" i="3"/>
  <c r="C640" i="1"/>
  <c r="G640" i="1" l="1"/>
  <c r="H640" i="1"/>
  <c r="G639" i="1"/>
  <c r="H639" i="1"/>
  <c r="J3" i="9"/>
  <c r="I7" i="3"/>
  <c r="M271" i="9" l="1"/>
  <c r="H18" i="9"/>
  <c r="M16" i="9"/>
  <c r="L15" i="9"/>
  <c r="K13" i="9"/>
  <c r="J10" i="9"/>
  <c r="I7" i="9"/>
  <c r="K5" i="9"/>
  <c r="I17" i="9"/>
  <c r="G16" i="9"/>
  <c r="J11" i="9"/>
  <c r="I8" i="9"/>
  <c r="K6" i="9"/>
  <c r="H17" i="9"/>
  <c r="I11" i="9"/>
  <c r="K9" i="9"/>
  <c r="J6" i="9"/>
  <c r="L271" i="9"/>
  <c r="G18" i="9"/>
  <c r="M15" i="9"/>
  <c r="I12" i="9"/>
  <c r="K10" i="9"/>
  <c r="J7" i="9"/>
  <c r="J8" i="9"/>
  <c r="I13" i="9"/>
  <c r="J9" i="9"/>
  <c r="H15" i="9"/>
  <c r="L16" i="9"/>
  <c r="I9" i="9"/>
  <c r="G15" i="9"/>
  <c r="G17" i="9"/>
  <c r="I5" i="9"/>
  <c r="K11" i="9"/>
  <c r="H16" i="9"/>
  <c r="I6" i="9"/>
  <c r="K12" i="9"/>
  <c r="K7" i="9"/>
  <c r="J12" i="9"/>
  <c r="J17" i="9"/>
  <c r="K8" i="9"/>
  <c r="J13" i="9"/>
  <c r="J5" i="9"/>
  <c r="E18" i="9" l="1"/>
  <c r="B18" i="9" s="1"/>
  <c r="F16" i="9"/>
  <c r="E15" i="9"/>
  <c r="F271" i="9"/>
  <c r="B271" i="9" s="1"/>
  <c r="E6" i="9"/>
  <c r="B6" i="9" s="1"/>
  <c r="E9" i="9"/>
  <c r="B9" i="9" s="1"/>
  <c r="E12" i="9"/>
  <c r="B12" i="9" s="1"/>
  <c r="E5" i="9"/>
  <c r="E8" i="9"/>
  <c r="B8" i="9" s="1"/>
  <c r="F15" i="9"/>
  <c r="F14" i="9" s="1"/>
  <c r="E17" i="9"/>
  <c r="B17" i="9" s="1"/>
  <c r="E11" i="9"/>
  <c r="B11" i="9" s="1"/>
  <c r="E7" i="9"/>
  <c r="B7" i="9" s="1"/>
  <c r="E16" i="9"/>
  <c r="B16" i="9" s="1"/>
  <c r="E10" i="9"/>
  <c r="B10" i="9" s="1"/>
  <c r="E13" i="9"/>
  <c r="B13" i="9" s="1"/>
  <c r="F19" i="9" l="1"/>
  <c r="F3" i="9" s="1"/>
  <c r="E14" i="9"/>
  <c r="E4" i="9"/>
  <c r="B5" i="9"/>
  <c r="B15"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<sst xmlns="http://schemas.openxmlformats.org/spreadsheetml/2006/main" count="4338" uniqueCount="3400">
  <si>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</si>
  <si>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</si>
  <si>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</si>
  <si>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</si>
  <si>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</si>
  <si>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</si>
  <si>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</si>
  <si>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</si>
  <si>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</si>
  <si>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</si>
  <si>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</si>
  <si>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</si>
  <si>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</si>
  <si>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</si>
  <si>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</si>
  <si>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</si>
  <si>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</si>
  <si>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</si>
  <si>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</si>
  <si>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</si>
  <si>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</si>
  <si>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</si>
  <si>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</si>
  <si>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</si>
  <si>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</si>
  <si>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</si>
  <si>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</si>
  <si>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</si>
  <si>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</si>
  <si>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</si>
  <si>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</si>
  <si>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GRADSKI MUZEJ VARAŽDIN</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</si>
  <si>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</si>
  <si>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</si>
  <si>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</si>
  <si>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</si>
  <si>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</si>
  <si>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</si>
  <si>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</si>
  <si>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</si>
  <si>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</si>
  <si>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</si>
  <si>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</si>
  <si>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</si>
  <si>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</si>
  <si>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</si>
  <si>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</si>
  <si>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</si>
  <si>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</si>
  <si>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31376 - GRADSKI MUZEJ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</si>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</sst>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463096.97</v>
      </c>
      <c r="D2" s="6">
        <f>'PR-RAS'!E6</f>
        <v>558064.27</v>
      </c>
      <c r="E2" s="6">
        <v>0</v>
      </c>
      <c r="F2" s="6">
        <v>0</v>
      </c>
      <c r="G2" s="7">
        <f t="shared" ref="G2:G264" si="0">(B2/1000)*(C2*1+D2*2)</f>
        <v>1579.22551</v>
      </c>
      <c r="H2" s="7">
        <f t="shared" ref="H2:H26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15690.49</v>
      </c>
      <c r="D46" s="1">
        <f>'PR-RAS'!E50</f>
        <v>16988.509999999998</v>
      </c>
      <c r="E46" s="1">
        <v>0</v>
      </c>
      <c r="F46" s="1">
        <v>0</v>
      </c>
      <c r="G46" s="2">
        <f t="shared" si="0"/>
        <v>2235.0379499999995</v>
      </c>
      <c r="H46" s="2">
        <f t="shared" si="1"/>
        <v>0.98000000000138243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15690.49</v>
      </c>
      <c r="D64" s="1">
        <f>'PR-RAS'!E68</f>
        <v>16988.509999999998</v>
      </c>
      <c r="E64" s="1">
        <v>0</v>
      </c>
      <c r="F64" s="1">
        <v>0</v>
      </c>
      <c r="G64" s="2">
        <f t="shared" si="0"/>
        <v>3129.0531299999998</v>
      </c>
      <c r="H64" s="2">
        <f t="shared" si="1"/>
        <v>0.98000000000138243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15690.49</v>
      </c>
      <c r="D65" s="1">
        <f>'PR-RAS'!E69</f>
        <v>16988.509999999998</v>
      </c>
      <c r="E65" s="1">
        <v>0</v>
      </c>
      <c r="F65" s="1">
        <v>0</v>
      </c>
      <c r="G65" s="2">
        <f t="shared" si="0"/>
        <v>3178.7206399999995</v>
      </c>
      <c r="H65" s="2">
        <f t="shared" si="1"/>
        <v>0.98000000000138243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3305.3300000000004</v>
      </c>
      <c r="D78" s="1">
        <f>'PR-RAS'!E82</f>
        <v>1801.3700000000001</v>
      </c>
      <c r="E78" s="1">
        <v>0</v>
      </c>
      <c r="F78" s="1">
        <v>0</v>
      </c>
      <c r="G78" s="2">
        <f t="shared" si="0"/>
        <v>531.92139000000009</v>
      </c>
      <c r="H78" s="2">
        <f t="shared" si="1"/>
        <v>0.70000000000050022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18.760000000000002</v>
      </c>
      <c r="D79" s="1">
        <f>'PR-RAS'!E83</f>
        <v>39.9</v>
      </c>
      <c r="E79" s="1">
        <v>0</v>
      </c>
      <c r="F79" s="1">
        <v>0</v>
      </c>
      <c r="G79" s="2">
        <f t="shared" si="0"/>
        <v>7.6876800000000003</v>
      </c>
      <c r="H79" s="2">
        <f t="shared" si="1"/>
        <v>0.33999999999999986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18.760000000000002</v>
      </c>
      <c r="D81" s="1">
        <f>'PR-RAS'!E85</f>
        <v>39.9</v>
      </c>
      <c r="E81" s="1">
        <v>0</v>
      </c>
      <c r="F81" s="1">
        <v>0</v>
      </c>
      <c r="G81" s="2">
        <f t="shared" si="0"/>
        <v>7.8848000000000003</v>
      </c>
      <c r="H81" s="2">
        <f t="shared" si="1"/>
        <v>0.33999999999999986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3286.57</v>
      </c>
      <c r="D87" s="1">
        <f>'PR-RAS'!E91</f>
        <v>1761.47</v>
      </c>
      <c r="E87" s="1">
        <v>0</v>
      </c>
      <c r="F87" s="1">
        <v>0</v>
      </c>
      <c r="G87" s="2">
        <f t="shared" si="0"/>
        <v>585.61785999999995</v>
      </c>
      <c r="H87" s="2">
        <f t="shared" si="1"/>
        <v>0.89999999999986358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3286.57</v>
      </c>
      <c r="D89" s="1">
        <f>'PR-RAS'!E93</f>
        <v>1761.47</v>
      </c>
      <c r="E89" s="1">
        <v>0</v>
      </c>
      <c r="F89" s="1">
        <v>0</v>
      </c>
      <c r="G89" s="2">
        <f t="shared" si="0"/>
        <v>599.23687999999993</v>
      </c>
      <c r="H89" s="2">
        <f t="shared" si="1"/>
        <v>0.89999999999986358</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25622.75</v>
      </c>
      <c r="D102" s="1">
        <f>'PR-RAS'!E106</f>
        <v>38438.61</v>
      </c>
      <c r="E102" s="1">
        <v>0</v>
      </c>
      <c r="F102" s="1">
        <v>0</v>
      </c>
      <c r="G102" s="2">
        <f t="shared" si="0"/>
        <v>10352.49697</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25622.75</v>
      </c>
      <c r="D108" s="1">
        <f>'PR-RAS'!E112</f>
        <v>38438.61</v>
      </c>
      <c r="E108" s="1">
        <v>0</v>
      </c>
      <c r="F108" s="1">
        <v>0</v>
      </c>
      <c r="G108" s="2">
        <f t="shared" si="0"/>
        <v>10967.496789999999</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25622.75</v>
      </c>
      <c r="D113" s="1">
        <f>'PR-RAS'!E117</f>
        <v>38438.61</v>
      </c>
      <c r="E113" s="1">
        <v>0</v>
      </c>
      <c r="F113" s="1">
        <v>0</v>
      </c>
      <c r="G113" s="2">
        <f t="shared" si="0"/>
        <v>11479.996640000001</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31973.35</v>
      </c>
      <c r="D120" s="1">
        <f>'PR-RAS'!E124</f>
        <v>21544.510000000002</v>
      </c>
      <c r="E120" s="1">
        <v>0</v>
      </c>
      <c r="F120" s="1">
        <v>0</v>
      </c>
      <c r="G120" s="2">
        <f t="shared" si="0"/>
        <v>8932.4220299999997</v>
      </c>
      <c r="H120" s="2">
        <f t="shared" si="1"/>
        <v>0.83999999999650754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31575.18</v>
      </c>
      <c r="D121" s="1">
        <f>'PR-RAS'!E125</f>
        <v>21544.510000000002</v>
      </c>
      <c r="E121" s="1">
        <v>0</v>
      </c>
      <c r="F121" s="1">
        <v>0</v>
      </c>
      <c r="G121" s="2">
        <f t="shared" si="0"/>
        <v>8959.7040000000015</v>
      </c>
      <c r="H121" s="2">
        <f t="shared" si="1"/>
        <v>0.66999999999825377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3686.97</v>
      </c>
      <c r="D122" s="1">
        <f>'PR-RAS'!E126</f>
        <v>4842.83</v>
      </c>
      <c r="E122" s="1">
        <v>0</v>
      </c>
      <c r="F122" s="1">
        <v>0</v>
      </c>
      <c r="G122" s="2">
        <f t="shared" si="0"/>
        <v>1618.0882299999998</v>
      </c>
      <c r="H122" s="2">
        <f t="shared" si="1"/>
        <v>0.20000000000027285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27888.21</v>
      </c>
      <c r="D123" s="1">
        <f>'PR-RAS'!E127</f>
        <v>16701.68</v>
      </c>
      <c r="E123" s="1">
        <v>0</v>
      </c>
      <c r="F123" s="1">
        <v>0</v>
      </c>
      <c r="G123" s="2">
        <f t="shared" si="0"/>
        <v>7477.5715399999999</v>
      </c>
      <c r="H123" s="2">
        <f t="shared" si="1"/>
        <v>0.52999999999883585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398.17</v>
      </c>
      <c r="D126" s="1">
        <f>'PR-RAS'!E130</f>
        <v>0</v>
      </c>
      <c r="E126" s="1">
        <v>0</v>
      </c>
      <c r="F126" s="1">
        <v>0</v>
      </c>
      <c r="G126" s="2">
        <f t="shared" si="0"/>
        <v>49.771250000000002</v>
      </c>
      <c r="H126" s="2">
        <f t="shared" si="1"/>
        <v>0.17000000000001592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386505.05</v>
      </c>
      <c r="D129" s="1">
        <f>'PR-RAS'!E133</f>
        <v>479291.27</v>
      </c>
      <c r="E129" s="1">
        <v>0</v>
      </c>
      <c r="F129" s="1">
        <v>0</v>
      </c>
      <c r="G129" s="2">
        <f t="shared" si="0"/>
        <v>172171.21152000001</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386505.05</v>
      </c>
      <c r="D130" s="1">
        <f>'PR-RAS'!E134</f>
        <v>479291.27</v>
      </c>
      <c r="E130" s="1">
        <v>0</v>
      </c>
      <c r="F130" s="1">
        <v>0</v>
      </c>
      <c r="G130" s="2">
        <f t="shared" si="0"/>
        <v>173516.29911000002</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386505.05</v>
      </c>
      <c r="D131" s="1">
        <f>'PR-RAS'!E135</f>
        <v>446415.69</v>
      </c>
      <c r="E131" s="1">
        <v>0</v>
      </c>
      <c r="F131" s="1">
        <v>0</v>
      </c>
      <c r="G131" s="2">
        <f t="shared" si="0"/>
        <v>166313.7359</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32875.58</v>
      </c>
      <c r="E132" s="1">
        <v>0</v>
      </c>
      <c r="F132" s="1">
        <v>0</v>
      </c>
      <c r="G132" s="2">
        <f t="shared" si="0"/>
        <v>8613.4019600000011</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430634.13</v>
      </c>
      <c r="D147" s="1">
        <f>'PR-RAS'!E151</f>
        <v>461761.87</v>
      </c>
      <c r="E147" s="1">
        <v>0</v>
      </c>
      <c r="F147" s="1">
        <v>0</v>
      </c>
      <c r="G147" s="2">
        <f t="shared" si="0"/>
        <v>197707.04902000001</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252626.14</v>
      </c>
      <c r="D148" s="1">
        <f>'PR-RAS'!E152</f>
        <v>327716.53000000003</v>
      </c>
      <c r="E148" s="1">
        <v>0</v>
      </c>
      <c r="F148" s="1">
        <v>0</v>
      </c>
      <c r="G148" s="2">
        <f t="shared" si="0"/>
        <v>133484.70240000001</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211532.01</v>
      </c>
      <c r="D149" s="1">
        <f>'PR-RAS'!E153</f>
        <v>256110.1</v>
      </c>
      <c r="E149" s="1">
        <v>0</v>
      </c>
      <c r="F149" s="1">
        <v>0</v>
      </c>
      <c r="G149" s="2">
        <f t="shared" si="0"/>
        <v>107115.32707999999</v>
      </c>
      <c r="H149" s="2">
        <f t="shared" si="1"/>
        <v>0.11000000001513399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209238.56</v>
      </c>
      <c r="D150" s="1">
        <f>'PR-RAS'!E154</f>
        <v>256110.1</v>
      </c>
      <c r="E150" s="1">
        <v>0</v>
      </c>
      <c r="F150" s="1">
        <v>0</v>
      </c>
      <c r="G150" s="2">
        <f t="shared" si="0"/>
        <v>107497.35523999999</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2293.4499999999998</v>
      </c>
      <c r="D151" s="1">
        <f>'PR-RAS'!E155</f>
        <v>0</v>
      </c>
      <c r="E151" s="1">
        <v>0</v>
      </c>
      <c r="F151" s="1">
        <v>0</v>
      </c>
      <c r="G151" s="2">
        <f t="shared" si="0"/>
        <v>344.01749999999998</v>
      </c>
      <c r="H151" s="2">
        <f t="shared" si="1"/>
        <v>0.4499999999998181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6569.78</v>
      </c>
      <c r="D154" s="1">
        <f>'PR-RAS'!E158</f>
        <v>29348.31</v>
      </c>
      <c r="E154" s="1">
        <v>0</v>
      </c>
      <c r="F154" s="1">
        <v>0</v>
      </c>
      <c r="G154" s="2">
        <f t="shared" si="0"/>
        <v>9985.7592000000004</v>
      </c>
      <c r="H154" s="2">
        <f t="shared" si="1"/>
        <v>0.53000000000156433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34524.35</v>
      </c>
      <c r="D155" s="1">
        <f>'PR-RAS'!E159</f>
        <v>42258.12</v>
      </c>
      <c r="E155" s="1">
        <v>0</v>
      </c>
      <c r="F155" s="1">
        <v>0</v>
      </c>
      <c r="G155" s="2">
        <f t="shared" si="0"/>
        <v>18332.25086</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34524.35</v>
      </c>
      <c r="D157" s="1">
        <f>'PR-RAS'!E161</f>
        <v>42258.12</v>
      </c>
      <c r="E157" s="1">
        <v>0</v>
      </c>
      <c r="F157" s="1">
        <v>0</v>
      </c>
      <c r="G157" s="2">
        <f t="shared" si="0"/>
        <v>18570.332040000001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177138.46999999997</v>
      </c>
      <c r="D159" s="1">
        <f>'PR-RAS'!E163</f>
        <v>133218.96</v>
      </c>
      <c r="E159" s="1">
        <v>0</v>
      </c>
      <c r="F159" s="1">
        <v>0</v>
      </c>
      <c r="G159" s="2">
        <f t="shared" si="0"/>
        <v>70085.069619999995</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10832.31</v>
      </c>
      <c r="D160" s="1">
        <f>'PR-RAS'!E164</f>
        <v>11983.15</v>
      </c>
      <c r="E160" s="1">
        <v>0</v>
      </c>
      <c r="F160" s="1">
        <v>0</v>
      </c>
      <c r="G160" s="2">
        <f t="shared" si="0"/>
        <v>5532.9789900000005</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2651.64</v>
      </c>
      <c r="D161" s="1">
        <f>'PR-RAS'!E165</f>
        <v>2205.64</v>
      </c>
      <c r="E161" s="1">
        <v>0</v>
      </c>
      <c r="F161" s="1">
        <v>0</v>
      </c>
      <c r="G161" s="2">
        <f t="shared" si="0"/>
        <v>1130.0672</v>
      </c>
      <c r="H161" s="2">
        <f t="shared" si="1"/>
        <v>0.72000000000025466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7629.87</v>
      </c>
      <c r="D162" s="1">
        <f>'PR-RAS'!E166</f>
        <v>9732.51</v>
      </c>
      <c r="E162" s="1">
        <v>0</v>
      </c>
      <c r="F162" s="1">
        <v>0</v>
      </c>
      <c r="G162" s="2">
        <f t="shared" si="0"/>
        <v>4362.27729</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550.79999999999995</v>
      </c>
      <c r="D163" s="1">
        <f>'PR-RAS'!E167</f>
        <v>45</v>
      </c>
      <c r="E163" s="1">
        <v>0</v>
      </c>
      <c r="F163" s="1">
        <v>0</v>
      </c>
      <c r="G163" s="2">
        <f t="shared" si="0"/>
        <v>103.80959999999999</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40105.339999999997</v>
      </c>
      <c r="D165" s="1">
        <f>'PR-RAS'!E169</f>
        <v>24730.77</v>
      </c>
      <c r="E165" s="1">
        <v>0</v>
      </c>
      <c r="F165" s="1">
        <v>0</v>
      </c>
      <c r="G165" s="2">
        <f t="shared" si="0"/>
        <v>14688.968320000002</v>
      </c>
      <c r="H165" s="2">
        <f t="shared" si="1"/>
        <v>0.56999999999607098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15480.38</v>
      </c>
      <c r="D166" s="1">
        <f>'PR-RAS'!E170</f>
        <v>10248.629999999999</v>
      </c>
      <c r="E166" s="1">
        <v>0</v>
      </c>
      <c r="F166" s="1">
        <v>0</v>
      </c>
      <c r="G166" s="2">
        <f t="shared" si="0"/>
        <v>5936.3105999999998</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22848.68</v>
      </c>
      <c r="D168" s="1">
        <f>'PR-RAS'!E172</f>
        <v>10887.2</v>
      </c>
      <c r="E168" s="1">
        <v>0</v>
      </c>
      <c r="F168" s="1">
        <v>0</v>
      </c>
      <c r="G168" s="2">
        <f t="shared" si="0"/>
        <v>7452.054360000001</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192.99</v>
      </c>
      <c r="D169" s="1">
        <f>'PR-RAS'!E173</f>
        <v>0</v>
      </c>
      <c r="E169" s="1">
        <v>0</v>
      </c>
      <c r="F169" s="1">
        <v>0</v>
      </c>
      <c r="G169" s="2">
        <f t="shared" si="0"/>
        <v>32.422320000000006</v>
      </c>
      <c r="H169" s="2">
        <f t="shared" si="1"/>
        <v>9.9999999999909051E-3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1583.29</v>
      </c>
      <c r="D170" s="1">
        <f>'PR-RAS'!E174</f>
        <v>3594.94</v>
      </c>
      <c r="E170" s="1">
        <v>0</v>
      </c>
      <c r="F170" s="1">
        <v>0</v>
      </c>
      <c r="G170" s="2">
        <f t="shared" si="0"/>
        <v>1482.6657300000002</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119742.31999999998</v>
      </c>
      <c r="D173" s="1">
        <f>'PR-RAS'!E177</f>
        <v>88391.86</v>
      </c>
      <c r="E173" s="1">
        <v>0</v>
      </c>
      <c r="F173" s="1">
        <v>0</v>
      </c>
      <c r="G173" s="2">
        <f t="shared" si="0"/>
        <v>51002.478879999995</v>
      </c>
      <c r="H173" s="2">
        <f t="shared" si="1"/>
        <v>0.45999999997729901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6066.65</v>
      </c>
      <c r="D174" s="1">
        <f>'PR-RAS'!E178</f>
        <v>7595.44</v>
      </c>
      <c r="E174" s="1">
        <v>0</v>
      </c>
      <c r="F174" s="1">
        <v>0</v>
      </c>
      <c r="G174" s="2">
        <f t="shared" si="0"/>
        <v>3677.5526899999995</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55994</v>
      </c>
      <c r="D175" s="1">
        <f>'PR-RAS'!E179</f>
        <v>29451.31</v>
      </c>
      <c r="E175" s="1">
        <v>0</v>
      </c>
      <c r="F175" s="1">
        <v>0</v>
      </c>
      <c r="G175" s="2">
        <f t="shared" si="0"/>
        <v>19992.011879999998</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7857.05</v>
      </c>
      <c r="D176" s="1">
        <f>'PR-RAS'!E180</f>
        <v>5574.12</v>
      </c>
      <c r="E176" s="1">
        <v>0</v>
      </c>
      <c r="F176" s="1">
        <v>0</v>
      </c>
      <c r="G176" s="2">
        <f t="shared" si="0"/>
        <v>3325.9257499999999</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2575.5</v>
      </c>
      <c r="D177" s="1">
        <f>'PR-RAS'!E181</f>
        <v>1964.15</v>
      </c>
      <c r="E177" s="1">
        <v>0</v>
      </c>
      <c r="F177" s="1">
        <v>0</v>
      </c>
      <c r="G177" s="2">
        <f t="shared" si="0"/>
        <v>1144.6687999999999</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3829.76</v>
      </c>
      <c r="D178" s="1">
        <f>'PR-RAS'!E182</f>
        <v>209.97</v>
      </c>
      <c r="E178" s="1">
        <v>0</v>
      </c>
      <c r="F178" s="1">
        <v>0</v>
      </c>
      <c r="G178" s="2">
        <f t="shared" si="0"/>
        <v>752.19689999999991</v>
      </c>
      <c r="H178" s="2">
        <f t="shared" si="1"/>
        <v>0.26999999999978286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836.15</v>
      </c>
      <c r="D179" s="1">
        <f>'PR-RAS'!E183</f>
        <v>0</v>
      </c>
      <c r="E179" s="1">
        <v>0</v>
      </c>
      <c r="F179" s="1">
        <v>0</v>
      </c>
      <c r="G179" s="2">
        <f t="shared" si="0"/>
        <v>148.8347</v>
      </c>
      <c r="H179" s="2">
        <f t="shared" si="1"/>
        <v>0.14999999999997726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15379.88</v>
      </c>
      <c r="D180" s="1">
        <f>'PR-RAS'!E184</f>
        <v>11227.68</v>
      </c>
      <c r="E180" s="1">
        <v>0</v>
      </c>
      <c r="F180" s="1">
        <v>0</v>
      </c>
      <c r="G180" s="2">
        <f t="shared" si="0"/>
        <v>6772.507959999999</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2492.04</v>
      </c>
      <c r="D181" s="1">
        <f>'PR-RAS'!E185</f>
        <v>1812.74</v>
      </c>
      <c r="E181" s="1">
        <v>0</v>
      </c>
      <c r="F181" s="1">
        <v>0</v>
      </c>
      <c r="G181" s="2">
        <f t="shared" si="0"/>
        <v>1101.1536000000001</v>
      </c>
      <c r="H181" s="2">
        <f t="shared" si="1"/>
        <v>0.29999999999995453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24711.29</v>
      </c>
      <c r="D182" s="1">
        <f>'PR-RAS'!E186</f>
        <v>30556.45</v>
      </c>
      <c r="E182" s="1">
        <v>0</v>
      </c>
      <c r="F182" s="1">
        <v>0</v>
      </c>
      <c r="G182" s="2">
        <f t="shared" si="0"/>
        <v>15534.178389999999</v>
      </c>
      <c r="H182" s="2">
        <f t="shared" si="1"/>
        <v>0.74000000000160071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6458.5</v>
      </c>
      <c r="D184" s="1">
        <f>'PR-RAS'!E188</f>
        <v>8113.1799999999994</v>
      </c>
      <c r="E184" s="1">
        <v>0</v>
      </c>
      <c r="F184" s="1">
        <v>0</v>
      </c>
      <c r="G184" s="2">
        <f t="shared" si="0"/>
        <v>4151.3293800000001</v>
      </c>
      <c r="H184" s="2">
        <f t="shared" si="1"/>
        <v>0.67999999999938154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1413.76</v>
      </c>
      <c r="D186" s="1">
        <f>'PR-RAS'!E190</f>
        <v>1359.36</v>
      </c>
      <c r="E186" s="1">
        <v>0</v>
      </c>
      <c r="F186" s="1">
        <v>0</v>
      </c>
      <c r="G186" s="2">
        <f t="shared" si="0"/>
        <v>764.50879999999995</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3817.51</v>
      </c>
      <c r="D187" s="1">
        <f>'PR-RAS'!E191</f>
        <v>5024.01</v>
      </c>
      <c r="E187" s="1">
        <v>0</v>
      </c>
      <c r="F187" s="1">
        <v>0</v>
      </c>
      <c r="G187" s="2">
        <f t="shared" si="0"/>
        <v>2578.9885800000002</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252.17</v>
      </c>
      <c r="D188" s="1">
        <f>'PR-RAS'!E192</f>
        <v>252.17</v>
      </c>
      <c r="E188" s="1">
        <v>0</v>
      </c>
      <c r="F188" s="1">
        <v>0</v>
      </c>
      <c r="G188" s="2">
        <f t="shared" si="0"/>
        <v>141.46736999999999</v>
      </c>
      <c r="H188" s="2">
        <f t="shared" si="1"/>
        <v>0.33999999999997499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907.49</v>
      </c>
      <c r="D189" s="1">
        <f>'PR-RAS'!E193</f>
        <v>1105.44</v>
      </c>
      <c r="E189" s="1">
        <v>0</v>
      </c>
      <c r="F189" s="1">
        <v>0</v>
      </c>
      <c r="G189" s="2">
        <f t="shared" si="0"/>
        <v>586.25355999999999</v>
      </c>
      <c r="H189" s="2">
        <f t="shared" si="1"/>
        <v>0.93000000000006366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67.569999999999993</v>
      </c>
      <c r="D191" s="1">
        <f>'PR-RAS'!E195</f>
        <v>372.2</v>
      </c>
      <c r="E191" s="1">
        <v>0</v>
      </c>
      <c r="F191" s="1">
        <v>0</v>
      </c>
      <c r="G191" s="2">
        <f t="shared" si="0"/>
        <v>154.27430000000001</v>
      </c>
      <c r="H191" s="2">
        <f t="shared" si="1"/>
        <v>0.62999999999999545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869.52</v>
      </c>
      <c r="D192" s="1">
        <f>'PR-RAS'!E196</f>
        <v>826.38</v>
      </c>
      <c r="E192" s="1">
        <v>0</v>
      </c>
      <c r="F192" s="1">
        <v>0</v>
      </c>
      <c r="G192" s="2">
        <f t="shared" si="0"/>
        <v>481.75547999999998</v>
      </c>
      <c r="H192" s="2">
        <f t="shared" si="1"/>
        <v>0.86000000000001364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869.52</v>
      </c>
      <c r="D206" s="1">
        <f>'PR-RAS'!E210</f>
        <v>826.38</v>
      </c>
      <c r="E206" s="1">
        <v>0</v>
      </c>
      <c r="F206" s="1">
        <v>0</v>
      </c>
      <c r="G206" s="2">
        <f t="shared" si="0"/>
        <v>517.06739999999991</v>
      </c>
      <c r="H206" s="2">
        <f t="shared" si="1"/>
        <v>0.86000000000001364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869.52</v>
      </c>
      <c r="D207" s="1">
        <f>'PR-RAS'!E211</f>
        <v>825.12</v>
      </c>
      <c r="E207" s="1">
        <v>0</v>
      </c>
      <c r="F207" s="1">
        <v>0</v>
      </c>
      <c r="G207" s="2">
        <f t="shared" si="0"/>
        <v>519.07056</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1.26</v>
      </c>
      <c r="E209" s="1">
        <v>0</v>
      </c>
      <c r="F209" s="1">
        <v>0</v>
      </c>
      <c r="G209" s="2">
        <f t="shared" si="0"/>
        <v>0.52415999999999996</v>
      </c>
      <c r="H209" s="2">
        <f t="shared" si="1"/>
        <v>0.26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430634.13</v>
      </c>
      <c r="D285" s="1">
        <f>'PR-RAS'!E289</f>
        <v>461761.87</v>
      </c>
      <c r="E285" s="1">
        <v>0</v>
      </c>
      <c r="F285" s="1">
        <v>0</v>
      </c>
      <c r="G285" s="2">
        <f t="shared" si="8"/>
        <v>384580.83507999999</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32462.839999999967</v>
      </c>
      <c r="D286" s="1">
        <f>'PR-RAS'!E290</f>
        <v>96302.400000000023</v>
      </c>
      <c r="E286" s="1">
        <v>0</v>
      </c>
      <c r="F286" s="1">
        <v>0</v>
      </c>
      <c r="G286" s="2">
        <f t="shared" si="8"/>
        <v>64144.277399999999</v>
      </c>
      <c r="H286" s="2">
        <f t="shared" si="9"/>
        <v>0.56000000005587935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30635.63</v>
      </c>
      <c r="D289" s="1">
        <f>'PR-RAS'!E293</f>
        <v>45724.53</v>
      </c>
      <c r="E289" s="1">
        <v>0</v>
      </c>
      <c r="F289" s="1">
        <v>0</v>
      </c>
      <c r="G289" s="2">
        <f t="shared" si="8"/>
        <v>35160.390719999996</v>
      </c>
      <c r="H289" s="2">
        <f t="shared" si="9"/>
        <v>0.84000000000014552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23451.21</v>
      </c>
      <c r="D290" s="1">
        <f>'PR-RAS'!E294</f>
        <v>6593.02</v>
      </c>
      <c r="E290" s="1">
        <v>0</v>
      </c>
      <c r="F290" s="1">
        <v>0</v>
      </c>
      <c r="G290" s="2">
        <f t="shared" si="8"/>
        <v>10588.16525</v>
      </c>
      <c r="H290" s="2">
        <f t="shared" si="9"/>
        <v>0.22999999999956344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2602.69</v>
      </c>
      <c r="D291" s="1">
        <f>'PR-RAS'!E295</f>
        <v>1039.9100000000001</v>
      </c>
      <c r="E291" s="1">
        <v>0</v>
      </c>
      <c r="F291" s="1">
        <v>0</v>
      </c>
      <c r="G291" s="2">
        <f t="shared" si="8"/>
        <v>1357.9278999999999</v>
      </c>
      <c r="H291" s="2">
        <f t="shared" si="9"/>
        <v>0.39999999999986358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23960.730000000003</v>
      </c>
      <c r="D345" s="1">
        <f>'PR-RAS'!E350</f>
        <v>2650.75</v>
      </c>
      <c r="E345" s="1">
        <v>0</v>
      </c>
      <c r="F345" s="1">
        <v>0</v>
      </c>
      <c r="G345" s="2">
        <f t="shared" si="8"/>
        <v>10066.207120000001</v>
      </c>
      <c r="H345" s="2">
        <f t="shared" si="9"/>
        <v>0.51999999999679858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23960.730000000003</v>
      </c>
      <c r="D358" s="1">
        <f>'PR-RAS'!E363</f>
        <v>2650.75</v>
      </c>
      <c r="E358" s="1">
        <v>0</v>
      </c>
      <c r="F358" s="1">
        <v>0</v>
      </c>
      <c r="G358" s="2">
        <f t="shared" si="8"/>
        <v>10446.616110000001</v>
      </c>
      <c r="H358" s="2">
        <f t="shared" si="9"/>
        <v>0.51999999999679858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10290.280000000001</v>
      </c>
      <c r="D364" s="1">
        <f>'PR-RAS'!E369</f>
        <v>2180.75</v>
      </c>
      <c r="E364" s="1">
        <v>0</v>
      </c>
      <c r="F364" s="1">
        <v>0</v>
      </c>
      <c r="G364" s="2">
        <f t="shared" si="8"/>
        <v>5318.5961399999997</v>
      </c>
      <c r="H364" s="2">
        <f t="shared" si="9"/>
        <v>0.53000000000065484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10290.280000000001</v>
      </c>
      <c r="D365" s="1">
        <f>'PR-RAS'!E370</f>
        <v>2180.75</v>
      </c>
      <c r="E365" s="1">
        <v>0</v>
      </c>
      <c r="F365" s="1">
        <v>0</v>
      </c>
      <c r="G365" s="2">
        <f t="shared" si="8"/>
        <v>5333.2479199999998</v>
      </c>
      <c r="H365" s="2">
        <f t="shared" si="9"/>
        <v>0.53000000000065484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13670.45</v>
      </c>
      <c r="D378" s="1">
        <f>'PR-RAS'!E383</f>
        <v>470</v>
      </c>
      <c r="E378" s="1">
        <v>0</v>
      </c>
      <c r="F378" s="1">
        <v>0</v>
      </c>
      <c r="G378" s="2">
        <f t="shared" si="8"/>
        <v>5508.1396500000001</v>
      </c>
      <c r="H378" s="2">
        <f t="shared" si="9"/>
        <v>0.4500000000007276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13670.45</v>
      </c>
      <c r="D380" s="1">
        <f>'PR-RAS'!E385</f>
        <v>470</v>
      </c>
      <c r="E380" s="1">
        <v>0</v>
      </c>
      <c r="F380" s="1">
        <v>0</v>
      </c>
      <c r="G380" s="2">
        <f t="shared" si="8"/>
        <v>5537.3605500000003</v>
      </c>
      <c r="H380" s="2">
        <f t="shared" si="9"/>
        <v>0.4500000000007276</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23960.730000000003</v>
      </c>
      <c r="D403" s="1">
        <f>'PR-RAS'!E408</f>
        <v>2650.75</v>
      </c>
      <c r="E403" s="1">
        <v>0</v>
      </c>
      <c r="F403" s="1">
        <v>0</v>
      </c>
      <c r="G403" s="2">
        <f t="shared" si="8"/>
        <v>11763.416460000002</v>
      </c>
      <c r="H403" s="2">
        <f t="shared" si="9"/>
        <v>0.51999999999679858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57697.67</v>
      </c>
      <c r="E405" s="1">
        <v>0</v>
      </c>
      <c r="F405" s="1">
        <v>0</v>
      </c>
      <c r="G405" s="2">
        <f t="shared" si="8"/>
        <v>46619.717360000002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463096.97</v>
      </c>
      <c r="D407" s="1">
        <f>'PR-RAS'!E412</f>
        <v>558064.27</v>
      </c>
      <c r="E407" s="1">
        <v>0</v>
      </c>
      <c r="F407" s="1">
        <v>0</v>
      </c>
      <c r="G407" s="2">
        <f t="shared" si="8"/>
        <v>641165.55706000002</v>
      </c>
      <c r="H407" s="2">
        <f t="shared" si="9"/>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454594.86</v>
      </c>
      <c r="D408" s="1">
        <f>'PR-RAS'!E413</f>
        <v>464412.62</v>
      </c>
      <c r="E408" s="1">
        <v>0</v>
      </c>
      <c r="F408" s="1">
        <v>0</v>
      </c>
      <c r="G408" s="2">
        <f t="shared" si="8"/>
        <v>563051.98069999996</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8502.109999999986</v>
      </c>
      <c r="D409" s="1">
        <f>'PR-RAS'!E414</f>
        <v>93651.650000000023</v>
      </c>
      <c r="E409" s="1">
        <v>0</v>
      </c>
      <c r="F409" s="1">
        <v>0</v>
      </c>
      <c r="G409" s="2">
        <f t="shared" si="8"/>
        <v>79888.607280000011</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30635.63</v>
      </c>
      <c r="D412" s="1">
        <f>'PR-RAS'!E417</f>
        <v>103422.2</v>
      </c>
      <c r="E412" s="1">
        <v>0</v>
      </c>
      <c r="F412" s="1">
        <v>0</v>
      </c>
      <c r="G412" s="2">
        <f t="shared" si="8"/>
        <v>97604.292329999997</v>
      </c>
      <c r="H412" s="2">
        <f t="shared" si="9"/>
        <v>0.56999999999607098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23451.21</v>
      </c>
      <c r="D413" s="1">
        <f>'PR-RAS'!E418</f>
        <v>6593.02</v>
      </c>
      <c r="E413" s="1">
        <v>0</v>
      </c>
      <c r="F413" s="1">
        <v>0</v>
      </c>
      <c r="G413" s="2">
        <f t="shared" si="8"/>
        <v>15094.546999999999</v>
      </c>
      <c r="H413" s="2">
        <f t="shared" si="9"/>
        <v>0.22999999999956344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463096.97</v>
      </c>
      <c r="D633" s="1">
        <f>'PR-RAS'!E639</f>
        <v>558064.27</v>
      </c>
      <c r="E633" s="1">
        <v>0</v>
      </c>
      <c r="F633" s="1">
        <v>0</v>
      </c>
      <c r="G633" s="2">
        <f t="shared" si="10"/>
        <v>998070.52231999999</v>
      </c>
      <c r="H633" s="2">
        <f t="shared" si="11"/>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454594.86</v>
      </c>
      <c r="D634" s="1">
        <f>'PR-RAS'!E640</f>
        <v>464412.62</v>
      </c>
      <c r="E634" s="1">
        <v>0</v>
      </c>
      <c r="F634" s="1">
        <v>0</v>
      </c>
      <c r="G634" s="2">
        <f t="shared" si="10"/>
        <v>875704.92330000002</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8502.109999999986</v>
      </c>
      <c r="D635" s="1">
        <f>'PR-RAS'!E641</f>
        <v>93651.650000000023</v>
      </c>
      <c r="E635" s="1">
        <v>0</v>
      </c>
      <c r="F635" s="1">
        <v>0</v>
      </c>
      <c r="G635" s="2">
        <f t="shared" si="10"/>
        <v>124140.62994000003</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30635.63</v>
      </c>
      <c r="D638" s="1">
        <f>'PR-RAS'!E644</f>
        <v>103422.2</v>
      </c>
      <c r="E638" s="1">
        <v>0</v>
      </c>
      <c r="F638" s="1">
        <v>0</v>
      </c>
      <c r="G638" s="2">
        <f t="shared" si="10"/>
        <v>151274.77911</v>
      </c>
      <c r="H638" s="2">
        <f t="shared" si="11"/>
        <v>0.56999999999607098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22133.520000000015</v>
      </c>
      <c r="D640" s="1">
        <f>'PR-RAS'!E646</f>
        <v>9770.5499999999738</v>
      </c>
      <c r="E640" s="1">
        <v>0</v>
      </c>
      <c r="F640" s="1">
        <v>0</v>
      </c>
      <c r="G640" s="2">
        <f t="shared" si="10"/>
        <v>26630.082179999979</v>
      </c>
      <c r="H640" s="2">
        <f t="shared" si="11"/>
        <v>0.93000000001120497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22876.01</v>
      </c>
      <c r="D642" s="1">
        <f>'PR-RAS'!E649</f>
        <v>29958.86</v>
      </c>
      <c r="E642" s="1">
        <v>0</v>
      </c>
      <c r="F642" s="1">
        <v>0</v>
      </c>
      <c r="G642" s="2">
        <f t="shared" si="10"/>
        <v>53070.780930000001</v>
      </c>
      <c r="H642" s="2">
        <f t="shared" si="11"/>
        <v>0.14999999999781721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123085.72</v>
      </c>
      <c r="D643" s="1">
        <f>'PR-RAS'!E650</f>
        <v>131844.44</v>
      </c>
      <c r="E643" s="1">
        <v>0</v>
      </c>
      <c r="F643" s="1">
        <v>0</v>
      </c>
      <c r="G643" s="2">
        <f t="shared" si="10"/>
        <v>248309.29319999999</v>
      </c>
      <c r="H643" s="2">
        <f t="shared" si="11"/>
        <v>0.72000000000116415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119859.26</v>
      </c>
      <c r="D644" s="1">
        <f>'PR-RAS'!E651</f>
        <v>106362.04</v>
      </c>
      <c r="E644" s="1">
        <v>0</v>
      </c>
      <c r="F644" s="1">
        <v>0</v>
      </c>
      <c r="G644" s="2">
        <f t="shared" si="10"/>
        <v>213851.08761999998</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26102.470000000016</v>
      </c>
      <c r="D645" s="1">
        <f>'PR-RAS'!E652</f>
        <v>55441.259999999995</v>
      </c>
      <c r="E645" s="1">
        <v>0</v>
      </c>
      <c r="F645" s="1">
        <v>0</v>
      </c>
      <c r="G645" s="2">
        <f t="shared" si="10"/>
        <v>88218.333559999999</v>
      </c>
      <c r="H645" s="2">
        <f t="shared" si="11"/>
        <v>0.73000000001047738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34</v>
      </c>
      <c r="E647" s="1">
        <v>0</v>
      </c>
      <c r="F647" s="1">
        <v>0</v>
      </c>
      <c r="G647" s="2">
        <f t="shared" si="10"/>
        <v>65.245999999999995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30</v>
      </c>
      <c r="D649" s="1">
        <f>'PR-RAS'!E656</f>
        <v>33</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14695.07</v>
      </c>
      <c r="D668" s="1">
        <f>'PR-RAS'!E675</f>
        <v>16988.509999999998</v>
      </c>
      <c r="E668" s="1">
        <v>0</v>
      </c>
      <c r="F668" s="1">
        <v>0</v>
      </c>
      <c r="G668" s="2">
        <f t="shared" si="10"/>
        <v>32464.284029999999</v>
      </c>
      <c r="H668" s="2">
        <f t="shared" si="11"/>
        <v>0.56000000000130967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995.42</v>
      </c>
      <c r="D669" s="1">
        <f>'PR-RAS'!E676</f>
        <v>0</v>
      </c>
      <c r="E669" s="1">
        <v>0</v>
      </c>
      <c r="F669" s="1">
        <v>0</v>
      </c>
      <c r="G669" s="2">
        <f t="shared" si="10"/>
        <v>664.94056</v>
      </c>
      <c r="H669" s="2">
        <f t="shared" si="11"/>
        <v>0.41999999999995907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25622.75</v>
      </c>
      <c r="D703" s="1">
        <f>'PR-RAS'!E710</f>
        <v>38438.61</v>
      </c>
      <c r="E703" s="1">
        <v>0</v>
      </c>
      <c r="F703" s="1">
        <v>0</v>
      </c>
      <c r="G703" s="2">
        <f t="shared" si="10"/>
        <v>71954.978940000001</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331.81</v>
      </c>
      <c r="E710" s="1">
        <v>0</v>
      </c>
      <c r="F710" s="1">
        <v>0</v>
      </c>
      <c r="G710" s="2">
        <f t="shared" si="10"/>
        <v>470.50657999999999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7629.87</v>
      </c>
      <c r="D711" s="1">
        <f>'PR-RAS'!E718</f>
        <v>9732.51</v>
      </c>
      <c r="E711" s="1">
        <v>0</v>
      </c>
      <c r="F711" s="1">
        <v>0</v>
      </c>
      <c r="G711" s="2">
        <f t="shared" si="10"/>
        <v>19237.371899999998</v>
      </c>
      <c r="H711" s="2">
        <f t="shared" si="11"/>
        <v>0.61999999999989086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7424.93</v>
      </c>
      <c r="D714" s="1">
        <f>'PR-RAS'!E721</f>
        <v>2304.5500000000002</v>
      </c>
      <c r="E714" s="1">
        <v>0</v>
      </c>
      <c r="F714" s="1">
        <v>0</v>
      </c>
      <c r="G714" s="2">
        <f t="shared" si="10"/>
        <v>8580.2633900000001</v>
      </c>
      <c r="H714" s="2">
        <f t="shared" si="11"/>
        <v>0.51999999999952706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1215.73</v>
      </c>
      <c r="D715" s="1">
        <f>'PR-RAS'!E722</f>
        <v>8048.86</v>
      </c>
      <c r="E715" s="1">
        <v>0</v>
      </c>
      <c r="F715" s="1">
        <v>0</v>
      </c>
      <c r="G715" s="2">
        <f t="shared" si="10"/>
        <v>12361.8033</v>
      </c>
      <c r="H715" s="2">
        <f t="shared" si="11"/>
        <v>0.41000000000030923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2644.93</v>
      </c>
      <c r="D716" s="1">
        <f>'PR-RAS'!E723</f>
        <v>159.72999999999999</v>
      </c>
      <c r="E716" s="1">
        <v>0</v>
      </c>
      <c r="F716" s="1">
        <v>0</v>
      </c>
      <c r="G716" s="2">
        <f t="shared" si="10"/>
        <v>2119.5388499999999</v>
      </c>
      <c r="H716" s="2">
        <f t="shared" si="11"/>
        <v>0.34000000000017394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343.28</v>
      </c>
      <c r="D719" s="1">
        <f>'PR-RAS'!E726</f>
        <v>716.59</v>
      </c>
      <c r="E719" s="1">
        <v>0</v>
      </c>
      <c r="F719" s="1">
        <v>0</v>
      </c>
      <c r="G719" s="2">
        <f t="shared" si="10"/>
        <v>1275.49828</v>
      </c>
      <c r="H719" s="2">
        <f t="shared" si="11"/>
        <v>0.68999999999994088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133458.16</v>
      </c>
      <c r="D1480" s="6"/>
      <c r="E1480" s="6">
        <v>0</v>
      </c>
      <c r="F1480" s="6">
        <v>0</v>
      </c>
      <c r="G1480" s="7">
        <f t="shared" ref="G1480:G1580" si="34">B1480/1000*C1480</f>
        <v>133.45815999999999</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468926.57999999996</v>
      </c>
      <c r="D1481" s="1">
        <v>0</v>
      </c>
      <c r="E1481" s="1">
        <v>0</v>
      </c>
      <c r="F1481" s="1">
        <v>0</v>
      </c>
      <c r="G1481" s="2">
        <f t="shared" si="34"/>
        <v>937.85315999999989</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2212.73</v>
      </c>
      <c r="D1482" s="1">
        <v>0</v>
      </c>
      <c r="E1482" s="1">
        <v>0</v>
      </c>
      <c r="F1482" s="1">
        <v>0</v>
      </c>
      <c r="G1482" s="2">
        <f t="shared" si="34"/>
        <v>6.6381899999999998</v>
      </c>
      <c r="H1482" s="2">
        <f t="shared" si="35"/>
        <v>0.26999999999998181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464063.1</v>
      </c>
      <c r="D1483" s="1">
        <v>0</v>
      </c>
      <c r="E1483" s="1">
        <v>0</v>
      </c>
      <c r="F1483" s="1">
        <v>0</v>
      </c>
      <c r="G1483" s="2">
        <f t="shared" si="34"/>
        <v>1856.2523999999999</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330285.87</v>
      </c>
      <c r="D1484" s="1">
        <v>0</v>
      </c>
      <c r="E1484" s="1">
        <v>0</v>
      </c>
      <c r="F1484" s="1">
        <v>0</v>
      </c>
      <c r="G1484" s="2">
        <f t="shared" si="34"/>
        <v>1651.4293500000001</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133163.24</v>
      </c>
      <c r="D1485" s="1">
        <v>0</v>
      </c>
      <c r="E1485" s="1">
        <v>0</v>
      </c>
      <c r="F1485" s="1">
        <v>0</v>
      </c>
      <c r="G1485" s="2">
        <f t="shared" si="34"/>
        <v>798.97943999999995</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613.99</v>
      </c>
      <c r="D1486" s="1">
        <v>0</v>
      </c>
      <c r="E1486" s="1">
        <v>0</v>
      </c>
      <c r="F1486" s="1">
        <v>0</v>
      </c>
      <c r="G1486" s="2">
        <f t="shared" si="34"/>
        <v>4.29793</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2650.75</v>
      </c>
      <c r="D1492" s="1">
        <v>0</v>
      </c>
      <c r="E1492" s="1">
        <v>0</v>
      </c>
      <c r="F1492" s="1">
        <v>0</v>
      </c>
      <c r="G1492" s="2">
        <f t="shared" si="34"/>
        <v>34.45975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535580.76</v>
      </c>
      <c r="D1499" s="1">
        <v>0</v>
      </c>
      <c r="E1499" s="1">
        <v>0</v>
      </c>
      <c r="F1499" s="1">
        <v>0</v>
      </c>
      <c r="G1499" s="2">
        <f t="shared" si="34"/>
        <v>10711.6152</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1094.73</v>
      </c>
      <c r="D1500" s="1">
        <v>0</v>
      </c>
      <c r="E1500" s="1">
        <v>0</v>
      </c>
      <c r="F1500" s="1">
        <v>0</v>
      </c>
      <c r="G1500" s="2">
        <f t="shared" si="34"/>
        <v>22.989330000000002</v>
      </c>
      <c r="H1500" s="2">
        <f t="shared" si="35"/>
        <v>0.26999999999998181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500074.22</v>
      </c>
      <c r="D1501" s="1">
        <v>0</v>
      </c>
      <c r="E1501" s="1">
        <v>0</v>
      </c>
      <c r="F1501" s="1">
        <v>0</v>
      </c>
      <c r="G1501" s="2">
        <f t="shared" si="34"/>
        <v>11001.632839999998</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322880.67</v>
      </c>
      <c r="D1502" s="1">
        <v>0</v>
      </c>
      <c r="E1502" s="1">
        <v>0</v>
      </c>
      <c r="F1502" s="1">
        <v>0</v>
      </c>
      <c r="G1502" s="2">
        <f t="shared" si="34"/>
        <v>7426.2554099999998</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176613.01</v>
      </c>
      <c r="D1503" s="1">
        <v>0</v>
      </c>
      <c r="E1503" s="1">
        <v>0</v>
      </c>
      <c r="F1503" s="1">
        <v>0</v>
      </c>
      <c r="G1503" s="2">
        <f t="shared" si="34"/>
        <v>4238.7122400000007</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580.49</v>
      </c>
      <c r="D1504" s="1">
        <v>0</v>
      </c>
      <c r="E1504" s="1">
        <v>0</v>
      </c>
      <c r="F1504" s="1">
        <v>0</v>
      </c>
      <c r="G1504" s="2">
        <f t="shared" si="34"/>
        <v>14.512250000000002</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0.05</v>
      </c>
      <c r="D1509" s="1">
        <v>0</v>
      </c>
      <c r="E1509" s="1">
        <v>0</v>
      </c>
      <c r="F1509" s="1">
        <v>0</v>
      </c>
      <c r="G1509" s="2">
        <f t="shared" si="34"/>
        <v>1.5E-3</v>
      </c>
      <c r="H1509" s="2">
        <f t="shared" si="35"/>
        <v>0.05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34411.81</v>
      </c>
      <c r="D1510" s="1">
        <v>0</v>
      </c>
      <c r="E1510" s="1">
        <v>0</v>
      </c>
      <c r="F1510" s="1">
        <v>0</v>
      </c>
      <c r="G1510" s="2">
        <f t="shared" si="34"/>
        <v>1066.76611</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66803.979999999981</v>
      </c>
      <c r="D1517" s="1">
        <v>0</v>
      </c>
      <c r="E1517" s="1">
        <v>0</v>
      </c>
      <c r="F1517" s="1">
        <v>0</v>
      </c>
      <c r="G1517" s="2">
        <f t="shared" si="34"/>
        <v>2538.5512399999993</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140</v>
      </c>
      <c r="D1518" s="1">
        <v>0</v>
      </c>
      <c r="E1518" s="1">
        <v>0</v>
      </c>
      <c r="F1518" s="1">
        <v>0</v>
      </c>
      <c r="G1518" s="2">
        <f t="shared" si="34"/>
        <v>5.46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140</v>
      </c>
      <c r="D1524" s="1">
        <v>0</v>
      </c>
      <c r="E1524" s="1">
        <v>0</v>
      </c>
      <c r="F1524" s="1">
        <v>0</v>
      </c>
      <c r="G1524" s="2">
        <f t="shared" si="34"/>
        <v>6.3</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140</v>
      </c>
      <c r="D1530" s="1">
        <v>0</v>
      </c>
      <c r="E1530" s="1">
        <v>0</v>
      </c>
      <c r="F1530" s="1">
        <v>0</v>
      </c>
      <c r="G1530" s="2">
        <f t="shared" si="34"/>
        <v>7.14</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140</v>
      </c>
      <c r="D1531" s="1">
        <v>0</v>
      </c>
      <c r="E1531" s="1">
        <v>0</v>
      </c>
      <c r="F1531" s="1">
        <v>0</v>
      </c>
      <c r="G1531" s="2">
        <f t="shared" si="34"/>
        <v>7.2799999999999994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66663.98</v>
      </c>
      <c r="D1576" s="1">
        <v>0</v>
      </c>
      <c r="E1576" s="1">
        <v>0</v>
      </c>
      <c r="F1576" s="1">
        <v>0</v>
      </c>
      <c r="G1576" s="2">
        <f t="shared" si="34"/>
        <v>6466.4060599999993</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1118</v>
      </c>
      <c r="D1577" s="1">
        <v>0</v>
      </c>
      <c r="E1577" s="1">
        <v>0</v>
      </c>
      <c r="F1577" s="1">
        <v>0</v>
      </c>
      <c r="G1577" s="2">
        <f t="shared" si="34"/>
        <v>109.56400000000001</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65545.98</v>
      </c>
      <c r="D1578" s="1">
        <v>0</v>
      </c>
      <c r="E1578" s="1">
        <v>0</v>
      </c>
      <c r="F1578" s="1">
        <v>0</v>
      </c>
      <c r="G1578" s="2">
        <f t="shared" si="34"/>
        <v>6489.0520200000001</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31376</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463096.97</v>
      </c>
      <c r="I16" s="170">
        <f>'PR-RAS'!E6</f>
        <v>558064.27</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430634.13</v>
      </c>
      <c r="I17" s="170">
        <f>'PR-RAS'!E151</f>
        <v>461761.87</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22133.520000000015</v>
      </c>
      <c r="I19" s="171">
        <f>'PR-RAS'!E646</f>
        <v>9770.5499999999738</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133458.16</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66803.979999999981</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140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66663.98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2" zoomScaleNormal="100" workbookViewId="0">
      <selection activeCell="D995" sqref="D995:E99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463096.97</v>
      </c>
      <c r="E6" s="51">
        <f>E7+E44+E50+E82+E106+E124+E133+E139</f>
        <v>558064.27</v>
      </c>
      <c r="F6" s="52">
        <f t="shared" ref="F6:F131" si="0">IF(D6&lt;&gt;0,IF(E6/D6&gt;=100,"&gt;&gt;100",E6/D6*100),"-")</f>
        <v>120.50700094194096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15690.49</v>
      </c>
      <c r="E50" s="51">
        <f>E51+E54+E59+E62+E65+E68+E71+E74+E77</f>
        <v>16988.509999999998</v>
      </c>
      <c r="F50" s="52">
        <f t="shared" si="0"/>
        <v>108.27265432755763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15690.49</v>
      </c>
      <c r="E68" s="51">
        <f t="shared" si="15"/>
        <v>16988.509999999998</v>
      </c>
      <c r="F68" s="52">
        <f t="shared" si="0"/>
        <v>108.27265432755763</v>
      </c>
    </row>
    <row r="69" spans="1:6" ht="12.75" customHeight="1" x14ac:dyDescent="0.2">
      <c r="A69" s="53" t="s">
        <v>184</v>
      </c>
      <c r="B69" s="85" t="s">
        <v>185</v>
      </c>
      <c r="C69" s="50" t="s">
        <v>184</v>
      </c>
      <c r="D69" s="242">
        <v>15690.49</v>
      </c>
      <c r="E69" s="242">
        <v>16988.509999999998</v>
      </c>
      <c r="F69" s="52">
        <f t="shared" si="0"/>
        <v>108.27265432755763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3305.3300000000004</v>
      </c>
      <c r="E82" s="51">
        <f t="shared" si="19"/>
        <v>1801.3700000000001</v>
      </c>
      <c r="F82" s="52">
        <f t="shared" si="0"/>
        <v>54.498945642341312</v>
      </c>
    </row>
    <row r="83" spans="1:6" ht="12.75" customHeight="1" x14ac:dyDescent="0.2">
      <c r="A83" s="53">
        <v>641</v>
      </c>
      <c r="B83" s="85" t="s">
        <v>212</v>
      </c>
      <c r="C83" s="50" t="s">
        <v>213</v>
      </c>
      <c r="D83" s="51">
        <f t="shared" ref="D83:E83" si="20">SUM(D84:D90)</f>
        <v>18.760000000000002</v>
      </c>
      <c r="E83" s="51">
        <f t="shared" si="20"/>
        <v>39.9</v>
      </c>
      <c r="F83" s="52">
        <f t="shared" si="0"/>
        <v>212.68656716417905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18.760000000000002</v>
      </c>
      <c r="E85" s="242">
        <v>39.9</v>
      </c>
      <c r="F85" s="52">
        <f t="shared" si="0"/>
        <v>212.68656716417905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3286.57</v>
      </c>
      <c r="E91" s="51">
        <f t="shared" si="21"/>
        <v>1761.47</v>
      </c>
      <c r="F91" s="52">
        <f t="shared" si="0"/>
        <v>53.595998259583702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3286.57</v>
      </c>
      <c r="E93" s="242">
        <v>1761.47</v>
      </c>
      <c r="F93" s="52">
        <f t="shared" si="0"/>
        <v>53.595998259583702</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25622.75</v>
      </c>
      <c r="E106" s="51">
        <f t="shared" si="23"/>
        <v>38438.61</v>
      </c>
      <c r="F106" s="52">
        <f t="shared" si="0"/>
        <v>150.01750397595887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25622.75</v>
      </c>
      <c r="E112" s="51">
        <f t="shared" si="25"/>
        <v>38438.61</v>
      </c>
      <c r="F112" s="52">
        <f t="shared" si="0"/>
        <v>150.01750397595887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25622.75</v>
      </c>
      <c r="E117" s="242">
        <v>38438.61</v>
      </c>
      <c r="F117" s="52">
        <f t="shared" si="0"/>
        <v>150.01750397595887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31973.35</v>
      </c>
      <c r="E124" s="51">
        <f t="shared" si="27"/>
        <v>21544.510000000002</v>
      </c>
      <c r="F124" s="52">
        <f t="shared" si="0"/>
        <v>67.382710913933025</v>
      </c>
    </row>
    <row r="125" spans="1:6" ht="12.75" customHeight="1" x14ac:dyDescent="0.2">
      <c r="A125" s="53">
        <v>661</v>
      </c>
      <c r="B125" s="86" t="s">
        <v>296</v>
      </c>
      <c r="C125" s="50" t="s">
        <v>297</v>
      </c>
      <c r="D125" s="51">
        <f t="shared" ref="D125:E125" si="28">SUM(D126:D127)</f>
        <v>31575.18</v>
      </c>
      <c r="E125" s="51">
        <f t="shared" si="28"/>
        <v>21544.510000000002</v>
      </c>
      <c r="F125" s="52">
        <f t="shared" si="0"/>
        <v>68.232421794586756</v>
      </c>
    </row>
    <row r="126" spans="1:6" ht="12.75" customHeight="1" x14ac:dyDescent="0.2">
      <c r="A126" s="53">
        <v>6614</v>
      </c>
      <c r="B126" s="86" t="s">
        <v>298</v>
      </c>
      <c r="C126" s="50" t="s">
        <v>299</v>
      </c>
      <c r="D126" s="242">
        <v>3686.97</v>
      </c>
      <c r="E126" s="242">
        <v>4842.83</v>
      </c>
      <c r="F126" s="52">
        <f t="shared" si="0"/>
        <v>131.3498618106467</v>
      </c>
    </row>
    <row r="127" spans="1:6" ht="12.75" customHeight="1" x14ac:dyDescent="0.2">
      <c r="A127" s="53">
        <v>6615</v>
      </c>
      <c r="B127" s="86" t="s">
        <v>300</v>
      </c>
      <c r="C127" s="50" t="s">
        <v>301</v>
      </c>
      <c r="D127" s="242">
        <v>27888.21</v>
      </c>
      <c r="E127" s="242">
        <v>16701.68</v>
      </c>
      <c r="F127" s="52">
        <f t="shared" si="0"/>
        <v>59.887959822448266</v>
      </c>
    </row>
    <row r="128" spans="1:6" ht="22.8" x14ac:dyDescent="0.2">
      <c r="A128" s="53">
        <v>663</v>
      </c>
      <c r="B128" s="231" t="s">
        <v>302</v>
      </c>
      <c r="C128" s="50" t="s">
        <v>303</v>
      </c>
      <c r="D128" s="51">
        <f t="shared" ref="D128:E128" si="29">SUM(D129:D132)</f>
        <v>398.17</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398.17</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386505.05</v>
      </c>
      <c r="E133" s="51">
        <f t="shared" si="30"/>
        <v>479291.27</v>
      </c>
      <c r="F133" s="52">
        <f t="shared" ref="F133:F223" si="31">IF(D133&lt;&gt;0,IF(E133/D133&gt;=100,"&gt;&gt;100",E133/D133*100),"-")</f>
        <v>124.00647029062104</v>
      </c>
    </row>
    <row r="134" spans="1:6" ht="22.8" x14ac:dyDescent="0.2">
      <c r="A134" s="53">
        <v>671</v>
      </c>
      <c r="B134" s="232" t="s">
        <v>314</v>
      </c>
      <c r="C134" s="50" t="s">
        <v>315</v>
      </c>
      <c r="D134" s="51">
        <f t="shared" ref="D134:E134" si="32">SUM(D135:D137)</f>
        <v>386505.05</v>
      </c>
      <c r="E134" s="51">
        <f t="shared" si="32"/>
        <v>479291.27</v>
      </c>
      <c r="F134" s="52">
        <f t="shared" si="31"/>
        <v>124.00647029062104</v>
      </c>
    </row>
    <row r="135" spans="1:6" ht="12.75" customHeight="1" x14ac:dyDescent="0.2">
      <c r="A135" s="53">
        <v>6711</v>
      </c>
      <c r="B135" s="85" t="s">
        <v>316</v>
      </c>
      <c r="C135" s="50" t="s">
        <v>317</v>
      </c>
      <c r="D135" s="242">
        <v>386505.05</v>
      </c>
      <c r="E135" s="242">
        <v>446415.69</v>
      </c>
      <c r="F135" s="52">
        <f t="shared" si="31"/>
        <v>115.50060988853832</v>
      </c>
    </row>
    <row r="136" spans="1:6" ht="22.8" x14ac:dyDescent="0.2">
      <c r="A136" s="53">
        <v>6712</v>
      </c>
      <c r="B136" s="232" t="s">
        <v>318</v>
      </c>
      <c r="C136" s="50" t="s">
        <v>319</v>
      </c>
      <c r="D136" s="242">
        <v>0</v>
      </c>
      <c r="E136" s="242">
        <v>32875.58</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430634.13</v>
      </c>
      <c r="E151" s="51">
        <f t="shared" si="35"/>
        <v>461761.87</v>
      </c>
      <c r="F151" s="52">
        <f t="shared" si="31"/>
        <v>107.22834950402095</v>
      </c>
    </row>
    <row r="152" spans="1:6" ht="12.75" customHeight="1" x14ac:dyDescent="0.2">
      <c r="A152" s="53">
        <v>31</v>
      </c>
      <c r="B152" s="85" t="s">
        <v>349</v>
      </c>
      <c r="C152" s="50" t="s">
        <v>350</v>
      </c>
      <c r="D152" s="51">
        <f t="shared" ref="D152:E152" si="36">D153+D158+D159</f>
        <v>252626.14</v>
      </c>
      <c r="E152" s="51">
        <f t="shared" si="36"/>
        <v>327716.53000000003</v>
      </c>
      <c r="F152" s="52">
        <f t="shared" si="31"/>
        <v>129.72391930621274</v>
      </c>
    </row>
    <row r="153" spans="1:6" ht="12.75" customHeight="1" x14ac:dyDescent="0.2">
      <c r="A153" s="53">
        <v>311</v>
      </c>
      <c r="B153" s="85" t="s">
        <v>351</v>
      </c>
      <c r="C153" s="50" t="s">
        <v>352</v>
      </c>
      <c r="D153" s="51">
        <f t="shared" ref="D153:E153" si="37">SUM(D154:D157)</f>
        <v>211532.01</v>
      </c>
      <c r="E153" s="51">
        <f t="shared" si="37"/>
        <v>256110.1</v>
      </c>
      <c r="F153" s="52">
        <f t="shared" si="31"/>
        <v>121.07392162538426</v>
      </c>
    </row>
    <row r="154" spans="1:6" ht="12.75" customHeight="1" x14ac:dyDescent="0.2">
      <c r="A154" s="53">
        <v>3111</v>
      </c>
      <c r="B154" s="85" t="s">
        <v>353</v>
      </c>
      <c r="C154" s="50" t="s">
        <v>354</v>
      </c>
      <c r="D154" s="242">
        <v>209238.56</v>
      </c>
      <c r="E154" s="242">
        <v>256110.1</v>
      </c>
      <c r="F154" s="52">
        <f t="shared" si="31"/>
        <v>122.40100486258365</v>
      </c>
    </row>
    <row r="155" spans="1:6" ht="12.75" customHeight="1" x14ac:dyDescent="0.2">
      <c r="A155" s="53">
        <v>3112</v>
      </c>
      <c r="B155" s="85" t="s">
        <v>355</v>
      </c>
      <c r="C155" s="50" t="s">
        <v>356</v>
      </c>
      <c r="D155" s="242">
        <v>2293.4499999999998</v>
      </c>
      <c r="E155" s="242"/>
      <c r="F155" s="52">
        <f t="shared" si="31"/>
        <v>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6569.78</v>
      </c>
      <c r="E158" s="242">
        <v>29348.31</v>
      </c>
      <c r="F158" s="52">
        <f t="shared" si="31"/>
        <v>446.71678503694193</v>
      </c>
    </row>
    <row r="159" spans="1:6" ht="12.75" customHeight="1" x14ac:dyDescent="0.2">
      <c r="A159" s="53">
        <v>313</v>
      </c>
      <c r="B159" s="85" t="s">
        <v>363</v>
      </c>
      <c r="C159" s="50" t="s">
        <v>364</v>
      </c>
      <c r="D159" s="51">
        <f t="shared" ref="D159:E159" si="38">SUM(D160:D162)</f>
        <v>34524.35</v>
      </c>
      <c r="E159" s="51">
        <f t="shared" si="38"/>
        <v>42258.12</v>
      </c>
      <c r="F159" s="52">
        <f t="shared" si="31"/>
        <v>122.40091413741317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34524.35</v>
      </c>
      <c r="E161" s="242">
        <v>42258.12</v>
      </c>
      <c r="F161" s="52">
        <f t="shared" si="31"/>
        <v>122.40091413741317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177138.46999999997</v>
      </c>
      <c r="E163" s="51">
        <f t="shared" si="39"/>
        <v>133218.96</v>
      </c>
      <c r="F163" s="52">
        <f t="shared" si="31"/>
        <v>75.206114177230958</v>
      </c>
    </row>
    <row r="164" spans="1:6" ht="12.75" customHeight="1" x14ac:dyDescent="0.2">
      <c r="A164" s="53">
        <v>321</v>
      </c>
      <c r="B164" s="85" t="s">
        <v>372</v>
      </c>
      <c r="C164" s="50" t="s">
        <v>373</v>
      </c>
      <c r="D164" s="51">
        <f t="shared" ref="D164:E164" si="40">SUM(D165:D168)</f>
        <v>10832.31</v>
      </c>
      <c r="E164" s="51">
        <f t="shared" si="40"/>
        <v>11983.15</v>
      </c>
      <c r="F164" s="52">
        <f t="shared" si="31"/>
        <v>110.62414203433985</v>
      </c>
    </row>
    <row r="165" spans="1:6" ht="12.75" customHeight="1" x14ac:dyDescent="0.2">
      <c r="A165" s="53">
        <v>3211</v>
      </c>
      <c r="B165" s="85" t="s">
        <v>374</v>
      </c>
      <c r="C165" s="50" t="s">
        <v>375</v>
      </c>
      <c r="D165" s="242">
        <v>2651.64</v>
      </c>
      <c r="E165" s="242">
        <v>2205.64</v>
      </c>
      <c r="F165" s="52">
        <f t="shared" si="31"/>
        <v>83.180220542758448</v>
      </c>
    </row>
    <row r="166" spans="1:6" ht="12.75" customHeight="1" x14ac:dyDescent="0.2">
      <c r="A166" s="53">
        <v>3212</v>
      </c>
      <c r="B166" s="85" t="s">
        <v>376</v>
      </c>
      <c r="C166" s="50" t="s">
        <v>377</v>
      </c>
      <c r="D166" s="242">
        <v>7629.87</v>
      </c>
      <c r="E166" s="242">
        <v>9732.51</v>
      </c>
      <c r="F166" s="52">
        <f t="shared" si="31"/>
        <v>127.55800557545543</v>
      </c>
    </row>
    <row r="167" spans="1:6" ht="12.75" customHeight="1" x14ac:dyDescent="0.2">
      <c r="A167" s="53">
        <v>3213</v>
      </c>
      <c r="B167" s="85" t="s">
        <v>378</v>
      </c>
      <c r="C167" s="50" t="s">
        <v>379</v>
      </c>
      <c r="D167" s="242">
        <v>550.79999999999995</v>
      </c>
      <c r="E167" s="242">
        <v>45</v>
      </c>
      <c r="F167" s="52">
        <f t="shared" si="31"/>
        <v>8.1699346405228752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40105.339999999997</v>
      </c>
      <c r="E169" s="51">
        <f t="shared" si="41"/>
        <v>24730.77</v>
      </c>
      <c r="F169" s="52">
        <f t="shared" si="31"/>
        <v>61.664531456409556</v>
      </c>
    </row>
    <row r="170" spans="1:6" ht="12.75" customHeight="1" x14ac:dyDescent="0.2">
      <c r="A170" s="53">
        <v>3221</v>
      </c>
      <c r="B170" s="85" t="s">
        <v>384</v>
      </c>
      <c r="C170" s="50" t="s">
        <v>385</v>
      </c>
      <c r="D170" s="242">
        <v>15480.38</v>
      </c>
      <c r="E170" s="242">
        <v>10248.629999999999</v>
      </c>
      <c r="F170" s="52">
        <f t="shared" si="31"/>
        <v>66.20399499237098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22848.68</v>
      </c>
      <c r="E172" s="242">
        <v>10887.2</v>
      </c>
      <c r="F172" s="52">
        <f t="shared" si="31"/>
        <v>47.649142094860622</v>
      </c>
    </row>
    <row r="173" spans="1:6" ht="12.75" customHeight="1" x14ac:dyDescent="0.2">
      <c r="A173" s="53">
        <v>3224</v>
      </c>
      <c r="B173" s="85" t="s">
        <v>390</v>
      </c>
      <c r="C173" s="50" t="s">
        <v>391</v>
      </c>
      <c r="D173" s="242">
        <v>192.99</v>
      </c>
      <c r="E173" s="242"/>
      <c r="F173" s="52">
        <f t="shared" si="31"/>
        <v>0</v>
      </c>
    </row>
    <row r="174" spans="1:6" ht="12.75" customHeight="1" x14ac:dyDescent="0.2">
      <c r="A174" s="53">
        <v>3225</v>
      </c>
      <c r="B174" s="85" t="s">
        <v>392</v>
      </c>
      <c r="C174" s="50" t="s">
        <v>393</v>
      </c>
      <c r="D174" s="242">
        <v>1583.29</v>
      </c>
      <c r="E174" s="242">
        <v>3594.94</v>
      </c>
      <c r="F174" s="52">
        <f t="shared" si="31"/>
        <v>227.0550562436446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119742.31999999998</v>
      </c>
      <c r="E177" s="51">
        <f t="shared" si="42"/>
        <v>88391.86</v>
      </c>
      <c r="F177" s="52">
        <f t="shared" si="31"/>
        <v>73.81839603575412</v>
      </c>
    </row>
    <row r="178" spans="1:6" ht="12.75" customHeight="1" x14ac:dyDescent="0.2">
      <c r="A178" s="53">
        <v>3231</v>
      </c>
      <c r="B178" s="85" t="s">
        <v>400</v>
      </c>
      <c r="C178" s="50" t="s">
        <v>401</v>
      </c>
      <c r="D178" s="242">
        <v>6066.65</v>
      </c>
      <c r="E178" s="242">
        <v>7595.44</v>
      </c>
      <c r="F178" s="52">
        <f t="shared" si="31"/>
        <v>125.19990439534175</v>
      </c>
    </row>
    <row r="179" spans="1:6" ht="12.75" customHeight="1" x14ac:dyDescent="0.2">
      <c r="A179" s="53">
        <v>3232</v>
      </c>
      <c r="B179" s="85" t="s">
        <v>402</v>
      </c>
      <c r="C179" s="50" t="s">
        <v>403</v>
      </c>
      <c r="D179" s="242">
        <v>55994</v>
      </c>
      <c r="E179" s="242">
        <v>29451.31</v>
      </c>
      <c r="F179" s="52">
        <f t="shared" si="31"/>
        <v>52.597260420759376</v>
      </c>
    </row>
    <row r="180" spans="1:6" ht="12.75" customHeight="1" x14ac:dyDescent="0.2">
      <c r="A180" s="53">
        <v>3233</v>
      </c>
      <c r="B180" s="85" t="s">
        <v>404</v>
      </c>
      <c r="C180" s="50" t="s">
        <v>405</v>
      </c>
      <c r="D180" s="242">
        <v>7857.05</v>
      </c>
      <c r="E180" s="242">
        <v>5574.12</v>
      </c>
      <c r="F180" s="52">
        <f t="shared" si="31"/>
        <v>70.944183885809551</v>
      </c>
    </row>
    <row r="181" spans="1:6" ht="12.75" customHeight="1" x14ac:dyDescent="0.2">
      <c r="A181" s="53">
        <v>3234</v>
      </c>
      <c r="B181" s="85" t="s">
        <v>406</v>
      </c>
      <c r="C181" s="50" t="s">
        <v>407</v>
      </c>
      <c r="D181" s="242">
        <v>2575.5</v>
      </c>
      <c r="E181" s="242">
        <v>1964.15</v>
      </c>
      <c r="F181" s="52">
        <f t="shared" si="31"/>
        <v>76.262861580275683</v>
      </c>
    </row>
    <row r="182" spans="1:6" ht="12.75" customHeight="1" x14ac:dyDescent="0.2">
      <c r="A182" s="53">
        <v>3235</v>
      </c>
      <c r="B182" s="85" t="s">
        <v>408</v>
      </c>
      <c r="C182" s="50" t="s">
        <v>409</v>
      </c>
      <c r="D182" s="242">
        <v>3829.76</v>
      </c>
      <c r="E182" s="242">
        <v>209.97</v>
      </c>
      <c r="F182" s="52">
        <f t="shared" si="31"/>
        <v>5.4825889872994651</v>
      </c>
    </row>
    <row r="183" spans="1:6" ht="12.75" customHeight="1" x14ac:dyDescent="0.2">
      <c r="A183" s="53">
        <v>3236</v>
      </c>
      <c r="B183" s="85" t="s">
        <v>410</v>
      </c>
      <c r="C183" s="50" t="s">
        <v>411</v>
      </c>
      <c r="D183" s="242">
        <v>836.15</v>
      </c>
      <c r="E183" s="242"/>
      <c r="F183" s="52">
        <f t="shared" si="31"/>
        <v>0</v>
      </c>
    </row>
    <row r="184" spans="1:6" ht="12.75" customHeight="1" x14ac:dyDescent="0.2">
      <c r="A184" s="53">
        <v>3237</v>
      </c>
      <c r="B184" s="85" t="s">
        <v>412</v>
      </c>
      <c r="C184" s="50" t="s">
        <v>413</v>
      </c>
      <c r="D184" s="242">
        <v>15379.88</v>
      </c>
      <c r="E184" s="242">
        <v>11227.68</v>
      </c>
      <c r="F184" s="52">
        <f t="shared" si="31"/>
        <v>73.002390135683768</v>
      </c>
    </row>
    <row r="185" spans="1:6" ht="12.75" customHeight="1" x14ac:dyDescent="0.2">
      <c r="A185" s="53">
        <v>3238</v>
      </c>
      <c r="B185" s="85" t="s">
        <v>414</v>
      </c>
      <c r="C185" s="50" t="s">
        <v>415</v>
      </c>
      <c r="D185" s="242">
        <v>2492.04</v>
      </c>
      <c r="E185" s="242">
        <v>1812.74</v>
      </c>
      <c r="F185" s="52">
        <f t="shared" si="31"/>
        <v>72.741208006292041</v>
      </c>
    </row>
    <row r="186" spans="1:6" ht="12.75" customHeight="1" x14ac:dyDescent="0.2">
      <c r="A186" s="53">
        <v>3239</v>
      </c>
      <c r="B186" s="85" t="s">
        <v>416</v>
      </c>
      <c r="C186" s="50" t="s">
        <v>417</v>
      </c>
      <c r="D186" s="242">
        <v>24711.29</v>
      </c>
      <c r="E186" s="242">
        <v>30556.45</v>
      </c>
      <c r="F186" s="52">
        <f t="shared" si="31"/>
        <v>123.65380358532477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6458.5</v>
      </c>
      <c r="E188" s="51">
        <f t="shared" si="43"/>
        <v>8113.1799999999994</v>
      </c>
      <c r="F188" s="52">
        <f t="shared" si="31"/>
        <v>125.62019044669815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1413.76</v>
      </c>
      <c r="E190" s="242">
        <v>1359.36</v>
      </c>
      <c r="F190" s="52">
        <f t="shared" si="31"/>
        <v>96.152105024898134</v>
      </c>
    </row>
    <row r="191" spans="1:6" ht="12.75" customHeight="1" x14ac:dyDescent="0.2">
      <c r="A191" s="53">
        <v>3293</v>
      </c>
      <c r="B191" s="85" t="s">
        <v>426</v>
      </c>
      <c r="C191" s="50" t="s">
        <v>427</v>
      </c>
      <c r="D191" s="242">
        <v>3817.51</v>
      </c>
      <c r="E191" s="242">
        <v>5024.01</v>
      </c>
      <c r="F191" s="52">
        <f t="shared" si="31"/>
        <v>131.6043703880278</v>
      </c>
    </row>
    <row r="192" spans="1:6" ht="12.75" customHeight="1" x14ac:dyDescent="0.2">
      <c r="A192" s="53">
        <v>3294</v>
      </c>
      <c r="B192" s="85" t="s">
        <v>428</v>
      </c>
      <c r="C192" s="50" t="s">
        <v>429</v>
      </c>
      <c r="D192" s="242">
        <v>252.17</v>
      </c>
      <c r="E192" s="242">
        <v>252.17</v>
      </c>
      <c r="F192" s="52">
        <f t="shared" si="31"/>
        <v>100</v>
      </c>
    </row>
    <row r="193" spans="1:6" ht="12.75" customHeight="1" x14ac:dyDescent="0.2">
      <c r="A193" s="53">
        <v>3295</v>
      </c>
      <c r="B193" s="85" t="s">
        <v>430</v>
      </c>
      <c r="C193" s="50" t="s">
        <v>431</v>
      </c>
      <c r="D193" s="242">
        <v>907.49</v>
      </c>
      <c r="E193" s="242">
        <v>1105.44</v>
      </c>
      <c r="F193" s="52">
        <f t="shared" si="31"/>
        <v>121.81291253898114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67.569999999999993</v>
      </c>
      <c r="E195" s="242">
        <v>372.2</v>
      </c>
      <c r="F195" s="52">
        <f t="shared" si="31"/>
        <v>550.83616989788368</v>
      </c>
    </row>
    <row r="196" spans="1:6" ht="12.75" customHeight="1" x14ac:dyDescent="0.2">
      <c r="A196" s="53">
        <v>34</v>
      </c>
      <c r="B196" s="232" t="s">
        <v>436</v>
      </c>
      <c r="C196" s="50" t="s">
        <v>437</v>
      </c>
      <c r="D196" s="51">
        <f t="shared" ref="D196:E196" si="44">D197+D202+D210</f>
        <v>869.52</v>
      </c>
      <c r="E196" s="51">
        <f t="shared" si="44"/>
        <v>826.38</v>
      </c>
      <c r="F196" s="52">
        <f t="shared" si="31"/>
        <v>95.038642009384489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869.52</v>
      </c>
      <c r="E210" s="51">
        <f t="shared" si="47"/>
        <v>826.38</v>
      </c>
      <c r="F210" s="52">
        <f t="shared" si="31"/>
        <v>95.038642009384489</v>
      </c>
    </row>
    <row r="211" spans="1:6" ht="12.75" customHeight="1" x14ac:dyDescent="0.2">
      <c r="A211" s="53">
        <v>3431</v>
      </c>
      <c r="B211" s="232" t="s">
        <v>466</v>
      </c>
      <c r="C211" s="50" t="s">
        <v>467</v>
      </c>
      <c r="D211" s="242">
        <v>869.52</v>
      </c>
      <c r="E211" s="242">
        <v>825.12</v>
      </c>
      <c r="F211" s="52">
        <f t="shared" si="31"/>
        <v>94.893734474192655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1.26</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430634.13</v>
      </c>
      <c r="E289" s="51">
        <f t="shared" si="79"/>
        <v>461761.87</v>
      </c>
      <c r="F289" s="52">
        <f t="shared" si="76"/>
        <v>107.22834950402095</v>
      </c>
    </row>
    <row r="290" spans="1:6" ht="12.75" customHeight="1" x14ac:dyDescent="0.2">
      <c r="A290" s="53" t="s">
        <v>609</v>
      </c>
      <c r="B290" s="85" t="s">
        <v>620</v>
      </c>
      <c r="C290" s="50" t="s">
        <v>621</v>
      </c>
      <c r="D290" s="51">
        <f>IF(D6&gt;=D289,D6-D289,0)</f>
        <v>32462.839999999967</v>
      </c>
      <c r="E290" s="51">
        <f>IF(E6&gt;=E289,E6-E289,0)</f>
        <v>96302.400000000023</v>
      </c>
      <c r="F290" s="52">
        <f t="shared" si="76"/>
        <v>296.65426684787934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30635.63</v>
      </c>
      <c r="E293" s="242">
        <v>45724.53</v>
      </c>
      <c r="F293" s="52">
        <f t="shared" si="76"/>
        <v>149.25278180993828</v>
      </c>
    </row>
    <row r="294" spans="1:6" ht="12.75" customHeight="1" x14ac:dyDescent="0.2">
      <c r="A294" s="53">
        <v>96</v>
      </c>
      <c r="B294" s="85" t="s">
        <v>628</v>
      </c>
      <c r="C294" s="50" t="s">
        <v>629</v>
      </c>
      <c r="D294" s="242">
        <v>23451.21</v>
      </c>
      <c r="E294" s="242">
        <v>6593.02</v>
      </c>
      <c r="F294" s="52">
        <f t="shared" si="76"/>
        <v>28.113773233875783</v>
      </c>
    </row>
    <row r="295" spans="1:6" ht="12" x14ac:dyDescent="0.2">
      <c r="A295" s="53">
        <v>9661</v>
      </c>
      <c r="B295" s="85" t="s">
        <v>630</v>
      </c>
      <c r="C295" s="50" t="s">
        <v>631</v>
      </c>
      <c r="D295" s="242">
        <v>2602.69</v>
      </c>
      <c r="E295" s="242">
        <v>1039.9100000000001</v>
      </c>
      <c r="F295" s="52">
        <f t="shared" si="76"/>
        <v>39.955200196719545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23960.730000000003</v>
      </c>
      <c r="E350" s="51">
        <f t="shared" si="95"/>
        <v>2650.75</v>
      </c>
      <c r="F350" s="52">
        <f t="shared" si="81"/>
        <v>11.062893325871121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23960.730000000003</v>
      </c>
      <c r="E363" s="51">
        <f t="shared" si="99"/>
        <v>2650.75</v>
      </c>
      <c r="F363" s="52">
        <f t="shared" si="81"/>
        <v>11.062893325871121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10290.280000000001</v>
      </c>
      <c r="E369" s="51">
        <f t="shared" si="101"/>
        <v>2180.75</v>
      </c>
      <c r="F369" s="52">
        <f t="shared" si="81"/>
        <v>21.192329071706503</v>
      </c>
    </row>
    <row r="370" spans="1:6" ht="12.75" customHeight="1" x14ac:dyDescent="0.2">
      <c r="A370" s="53">
        <v>4221</v>
      </c>
      <c r="B370" s="85" t="s">
        <v>675</v>
      </c>
      <c r="C370" s="50" t="s">
        <v>767</v>
      </c>
      <c r="D370" s="242">
        <v>10290.280000000001</v>
      </c>
      <c r="E370" s="242">
        <v>2180.75</v>
      </c>
      <c r="F370" s="52">
        <f t="shared" si="81"/>
        <v>21.192329071706503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13670.45</v>
      </c>
      <c r="E383" s="51">
        <f t="shared" si="103"/>
        <v>470</v>
      </c>
      <c r="F383" s="52">
        <f t="shared" si="81"/>
        <v>3.4380726311130942</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13670.45</v>
      </c>
      <c r="E385" s="242">
        <v>470</v>
      </c>
      <c r="F385" s="52">
        <f t="shared" si="81"/>
        <v>3.4380726311130942</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23960.730000000003</v>
      </c>
      <c r="E408" s="51">
        <f t="shared" si="111"/>
        <v>2650.75</v>
      </c>
      <c r="F408" s="52">
        <f t="shared" si="81"/>
        <v>11.062893325871121</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v>57697.67</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463096.97</v>
      </c>
      <c r="E412" s="51">
        <f>E6+E298</f>
        <v>558064.27</v>
      </c>
      <c r="F412" s="52">
        <f t="shared" si="81"/>
        <v>120.50700094194096</v>
      </c>
    </row>
    <row r="413" spans="1:6" ht="12.75" customHeight="1" x14ac:dyDescent="0.2">
      <c r="A413" s="53" t="s">
        <v>609</v>
      </c>
      <c r="B413" s="85" t="s">
        <v>832</v>
      </c>
      <c r="C413" s="50" t="s">
        <v>833</v>
      </c>
      <c r="D413" s="51">
        <f t="shared" ref="D413:E413" si="112">D289+D350</f>
        <v>454594.86</v>
      </c>
      <c r="E413" s="51">
        <f t="shared" si="112"/>
        <v>464412.62</v>
      </c>
      <c r="F413" s="52">
        <f t="shared" si="81"/>
        <v>102.15967246088088</v>
      </c>
    </row>
    <row r="414" spans="1:6" ht="12.75" customHeight="1" x14ac:dyDescent="0.2">
      <c r="A414" s="53" t="s">
        <v>609</v>
      </c>
      <c r="B414" s="85" t="s">
        <v>834</v>
      </c>
      <c r="C414" s="50" t="s">
        <v>835</v>
      </c>
      <c r="D414" s="51">
        <f t="shared" ref="D414:E414" si="113">IF(D412&gt;=D413,D412-D413,0)</f>
        <v>8502.109999999986</v>
      </c>
      <c r="E414" s="51">
        <f t="shared" si="113"/>
        <v>93651.650000000023</v>
      </c>
      <c r="F414" s="52">
        <f t="shared" si="81"/>
        <v>1101.5106838184895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30635.63</v>
      </c>
      <c r="E417" s="51">
        <f t="shared" si="116"/>
        <v>103422.2</v>
      </c>
      <c r="F417" s="52">
        <f t="shared" si="81"/>
        <v>337.58796538540253</v>
      </c>
    </row>
    <row r="418" spans="1:6" ht="12.75" customHeight="1" x14ac:dyDescent="0.2">
      <c r="A418" s="55" t="s">
        <v>843</v>
      </c>
      <c r="B418" s="233" t="s">
        <v>844</v>
      </c>
      <c r="C418" s="56" t="s">
        <v>845</v>
      </c>
      <c r="D418" s="62">
        <f t="shared" ref="D418:E418" si="117">D294+D411</f>
        <v>23451.21</v>
      </c>
      <c r="E418" s="62">
        <f t="shared" si="117"/>
        <v>6593.02</v>
      </c>
      <c r="F418" s="57">
        <f t="shared" si="81"/>
        <v>28.113773233875783</v>
      </c>
    </row>
    <row r="419" spans="1:6" s="75" customFormat="1" ht="20.100000000000001" customHeight="1" x14ac:dyDescent="0.25">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463096.97</v>
      </c>
      <c r="E639" s="51">
        <f t="shared" si="180"/>
        <v>558064.27</v>
      </c>
      <c r="F639" s="52">
        <f t="shared" si="119"/>
        <v>120.50700094194096</v>
      </c>
    </row>
    <row r="640" spans="1:6" ht="12.75" customHeight="1" x14ac:dyDescent="0.2">
      <c r="A640" s="53" t="s">
        <v>609</v>
      </c>
      <c r="B640" s="85" t="s">
        <v>1278</v>
      </c>
      <c r="C640" s="50" t="s">
        <v>1279</v>
      </c>
      <c r="D640" s="51">
        <f t="shared" ref="D640:E640" si="181">D413+D528</f>
        <v>454594.86</v>
      </c>
      <c r="E640" s="51">
        <f t="shared" si="181"/>
        <v>464412.62</v>
      </c>
      <c r="F640" s="52">
        <f t="shared" si="119"/>
        <v>102.15967246088088</v>
      </c>
    </row>
    <row r="641" spans="1:6" ht="12.75" customHeight="1" x14ac:dyDescent="0.2">
      <c r="A641" s="53" t="s">
        <v>609</v>
      </c>
      <c r="B641" s="85" t="s">
        <v>1280</v>
      </c>
      <c r="C641" s="50" t="s">
        <v>1281</v>
      </c>
      <c r="D641" s="51">
        <f t="shared" ref="D641:E641" si="182">IF(D639&gt;=D640,D639-D640,0)</f>
        <v>8502.109999999986</v>
      </c>
      <c r="E641" s="51">
        <f t="shared" si="182"/>
        <v>93651.650000000023</v>
      </c>
      <c r="F641" s="52">
        <f t="shared" si="119"/>
        <v>1101.5106838184895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30635.63</v>
      </c>
      <c r="E644" s="51">
        <f t="shared" si="185"/>
        <v>103422.2</v>
      </c>
      <c r="F644" s="52">
        <f t="shared" si="119"/>
        <v>337.58796538540253</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22133.520000000015</v>
      </c>
      <c r="E646" s="51">
        <f t="shared" si="187"/>
        <v>9770.5499999999738</v>
      </c>
      <c r="F646" s="52">
        <f t="shared" si="119"/>
        <v>44.14367890873195</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47" t="s">
        <v>1294</v>
      </c>
      <c r="B648" s="348"/>
      <c r="C648" s="219"/>
      <c r="D648" s="58"/>
      <c r="E648" s="58"/>
      <c r="F648" s="59"/>
    </row>
    <row r="649" spans="1:6" ht="12.75" customHeight="1" x14ac:dyDescent="0.2">
      <c r="A649" s="53">
        <v>11</v>
      </c>
      <c r="B649" s="85" t="s">
        <v>1295</v>
      </c>
      <c r="C649" s="50" t="s">
        <v>1296</v>
      </c>
      <c r="D649" s="242">
        <v>22876.01</v>
      </c>
      <c r="E649" s="242">
        <v>29958.86</v>
      </c>
      <c r="F649" s="52">
        <f t="shared" ref="F649:F724" si="188">IF(D649&lt;&gt;0,IF(E649/D649&gt;=100,"&gt;&gt;100",E649/D649*100),"-")</f>
        <v>130.96191162707134</v>
      </c>
    </row>
    <row r="650" spans="1:6" ht="12.75" customHeight="1" x14ac:dyDescent="0.2">
      <c r="A650" s="53" t="s">
        <v>1297</v>
      </c>
      <c r="B650" s="85" t="s">
        <v>1298</v>
      </c>
      <c r="C650" s="50" t="s">
        <v>1297</v>
      </c>
      <c r="D650" s="242">
        <v>123085.72</v>
      </c>
      <c r="E650" s="242">
        <v>131844.44</v>
      </c>
      <c r="F650" s="52">
        <f t="shared" si="188"/>
        <v>107.11595138737459</v>
      </c>
    </row>
    <row r="651" spans="1:6" ht="12.75" customHeight="1" x14ac:dyDescent="0.2">
      <c r="A651" s="53" t="s">
        <v>1299</v>
      </c>
      <c r="B651" s="85" t="s">
        <v>1300</v>
      </c>
      <c r="C651" s="50" t="s">
        <v>1299</v>
      </c>
      <c r="D651" s="242">
        <v>119859.26</v>
      </c>
      <c r="E651" s="242">
        <v>106362.04</v>
      </c>
      <c r="F651" s="52">
        <f t="shared" si="188"/>
        <v>88.739109518947473</v>
      </c>
    </row>
    <row r="652" spans="1:6" ht="22.8" x14ac:dyDescent="0.2">
      <c r="A652" s="53">
        <v>11</v>
      </c>
      <c r="B652" s="85" t="s">
        <v>1301</v>
      </c>
      <c r="C652" s="50" t="s">
        <v>1302</v>
      </c>
      <c r="D652" s="51">
        <f t="shared" ref="D652:E652" si="189">+D649+D650-D651</f>
        <v>26102.470000000016</v>
      </c>
      <c r="E652" s="51">
        <f t="shared" si="189"/>
        <v>55441.259999999995</v>
      </c>
      <c r="F652" s="52">
        <f t="shared" si="188"/>
        <v>212.39852014004791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33</v>
      </c>
      <c r="E654" s="262">
        <v>34</v>
      </c>
      <c r="F654" s="52">
        <f t="shared" si="188"/>
        <v>103.03030303030303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30</v>
      </c>
      <c r="E656" s="262">
        <v>33</v>
      </c>
      <c r="F656" s="52">
        <f t="shared" si="188"/>
        <v>110.00000000000001</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14695.07</v>
      </c>
      <c r="E675" s="242">
        <v>16988.509999999998</v>
      </c>
      <c r="F675" s="52">
        <f t="shared" si="188"/>
        <v>115.60686679274068</v>
      </c>
    </row>
    <row r="676" spans="1:6" ht="22.8" x14ac:dyDescent="0.2">
      <c r="A676" s="53">
        <v>63613</v>
      </c>
      <c r="B676" s="232" t="s">
        <v>1350</v>
      </c>
      <c r="C676" s="50" t="s">
        <v>1351</v>
      </c>
      <c r="D676" s="242">
        <v>995.42</v>
      </c>
      <c r="E676" s="242"/>
      <c r="F676" s="52">
        <f t="shared" si="188"/>
        <v>0</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25622.75</v>
      </c>
      <c r="E710" s="242">
        <v>38438.61</v>
      </c>
      <c r="F710" s="52">
        <f t="shared" si="188"/>
        <v>150.01750397595887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331.81</v>
      </c>
      <c r="F717" s="52" t="str">
        <f t="shared" si="188"/>
        <v>-</v>
      </c>
    </row>
    <row r="718" spans="1:6" ht="12.75" customHeight="1" x14ac:dyDescent="0.2">
      <c r="A718" s="53">
        <v>32121</v>
      </c>
      <c r="B718" s="85" t="s">
        <v>1416</v>
      </c>
      <c r="C718" s="50" t="s">
        <v>1417</v>
      </c>
      <c r="D718" s="242">
        <v>7629.87</v>
      </c>
      <c r="E718" s="242">
        <v>9732.51</v>
      </c>
      <c r="F718" s="52">
        <f t="shared" si="188"/>
        <v>127.55800557545543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7424.93</v>
      </c>
      <c r="E721" s="242">
        <v>2304.5500000000002</v>
      </c>
      <c r="F721" s="52">
        <f t="shared" si="188"/>
        <v>31.038003051880626</v>
      </c>
    </row>
    <row r="722" spans="1:6" ht="12.75" customHeight="1" x14ac:dyDescent="0.2">
      <c r="A722" s="53" t="s">
        <v>1424</v>
      </c>
      <c r="B722" s="85" t="s">
        <v>1425</v>
      </c>
      <c r="C722" s="50" t="s">
        <v>1424</v>
      </c>
      <c r="D722" s="242">
        <v>1215.73</v>
      </c>
      <c r="E722" s="242">
        <v>8048.86</v>
      </c>
      <c r="F722" s="52">
        <f t="shared" si="188"/>
        <v>662.05983236409395</v>
      </c>
    </row>
    <row r="723" spans="1:6" ht="12.75" customHeight="1" x14ac:dyDescent="0.2">
      <c r="A723" s="53" t="s">
        <v>1426</v>
      </c>
      <c r="B723" s="85" t="s">
        <v>1427</v>
      </c>
      <c r="C723" s="50" t="s">
        <v>1426</v>
      </c>
      <c r="D723" s="242">
        <v>2644.93</v>
      </c>
      <c r="E723" s="242">
        <v>159.72999999999999</v>
      </c>
      <c r="F723" s="52">
        <f t="shared" si="188"/>
        <v>6.0391012238509152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343.28</v>
      </c>
      <c r="E726" s="242">
        <v>716.59</v>
      </c>
      <c r="F726" s="52">
        <f t="shared" si="190"/>
        <v>208.74796084828714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2"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133458.16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468926.57999999996</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2212.73</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464063.1</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330285.87</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133163.24</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613.99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2650.75</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535580.76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1094.73</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500074.22</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322880.67</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176613.01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580.49</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0.05</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34411.81</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66803.979999999981</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140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140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140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140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66663.98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1118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65545.98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2860</v>
      </c>
      <c r="B1" s="361"/>
      <c r="C1" s="361"/>
      <c r="D1" s="361"/>
      <c r="E1" s="71" t="s">
        <v>3002</v>
      </c>
      <c r="F1" s="71"/>
      <c r="G1" s="71"/>
      <c r="H1" s="71"/>
      <c r="I1" s="71"/>
      <c r="J1" s="71"/>
      <c r="K1" s="71"/>
      <c r="L1" s="71"/>
      <c r="M1" s="71"/>
      <c r="N1" s="71"/>
      <c r="O1" s="71"/>
      <c r="P1" s="71"/>
    </row>
    <row r="2" spans="1:16" ht="37.5" customHeight="1" x14ac:dyDescent="0.25">
      <c r="A2" s="366" t="s">
        <v>3003</v>
      </c>
      <c r="B2" s="361"/>
      <c r="C2" s="361"/>
      <c r="D2" s="361"/>
    </row>
    <row r="3" spans="1:16" ht="29.25" customHeight="1" x14ac:dyDescent="0.25">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31376</v>
      </c>
      <c r="P3" s="71"/>
    </row>
    <row r="4" spans="1:16" ht="19.5" customHeight="1" x14ac:dyDescent="0.25">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3025</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5">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5">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3300</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3301</v>
      </c>
      <c r="B1" s="372"/>
      <c r="C1" s="372"/>
    </row>
    <row r="2" spans="1:17" ht="33" customHeight="1" x14ac:dyDescent="0.25">
      <c r="A2" s="373" t="s">
        <v>3302</v>
      </c>
      <c r="B2" s="374"/>
      <c r="C2" s="371"/>
      <c r="D2" s="4"/>
      <c r="E2" s="4"/>
      <c r="F2" s="4"/>
      <c r="G2" s="4"/>
      <c r="H2" s="4"/>
      <c r="I2" s="4"/>
      <c r="J2" s="4"/>
      <c r="K2" s="4"/>
      <c r="L2" s="4"/>
      <c r="M2" s="4"/>
      <c r="N2" s="4"/>
      <c r="O2" s="4"/>
      <c r="P2" s="4"/>
      <c r="Q2" s="4"/>
    </row>
    <row r="3" spans="1:17" ht="18.75" customHeight="1" x14ac:dyDescent="0.25">
      <c r="A3" s="304" t="s">
        <v>3303</v>
      </c>
      <c r="B3" s="375" t="s">
        <v>3304</v>
      </c>
      <c r="C3" s="371"/>
      <c r="D3" s="4"/>
      <c r="E3" s="4"/>
      <c r="F3" s="4"/>
      <c r="G3" s="4"/>
      <c r="H3" s="4"/>
      <c r="I3" s="4"/>
      <c r="J3" s="4"/>
      <c r="K3" s="4"/>
      <c r="L3" s="4"/>
      <c r="M3" s="4"/>
      <c r="N3" s="4"/>
      <c r="O3" s="4"/>
      <c r="P3" s="4"/>
      <c r="Q3" s="4"/>
    </row>
    <row r="4" spans="1:17" ht="37.5" hidden="1" customHeight="1" x14ac:dyDescent="0.25">
      <c r="A4" s="305" t="s">
        <v>3305</v>
      </c>
      <c r="B4" s="370" t="s">
        <v>3306</v>
      </c>
      <c r="C4" s="371"/>
      <c r="D4" s="4"/>
      <c r="E4" s="4"/>
      <c r="F4" s="4"/>
      <c r="G4" s="4"/>
      <c r="H4" s="4"/>
      <c r="I4" s="4"/>
      <c r="J4" s="4"/>
      <c r="K4" s="4"/>
      <c r="L4" s="4"/>
      <c r="M4" s="4"/>
      <c r="N4" s="4"/>
      <c r="O4" s="4"/>
      <c r="P4" s="4"/>
      <c r="Q4" s="4"/>
    </row>
    <row r="5" spans="1:17" ht="48" hidden="1" customHeight="1" x14ac:dyDescent="0.25">
      <c r="A5" s="305" t="s">
        <v>3305</v>
      </c>
      <c r="B5" s="370" t="s">
        <v>3307</v>
      </c>
      <c r="C5" s="371"/>
      <c r="D5" s="4"/>
      <c r="E5" s="4"/>
      <c r="F5" s="4"/>
      <c r="G5" s="4"/>
      <c r="H5" s="4"/>
      <c r="I5" s="4"/>
      <c r="J5" s="4"/>
      <c r="K5" s="4"/>
      <c r="L5" s="4"/>
      <c r="M5" s="4"/>
      <c r="N5" s="4"/>
      <c r="O5" s="4"/>
      <c r="P5" s="4"/>
      <c r="Q5" s="4"/>
    </row>
    <row r="6" spans="1:17" ht="59.25" hidden="1" customHeight="1" x14ac:dyDescent="0.25">
      <c r="A6" s="305" t="s">
        <v>3305</v>
      </c>
      <c r="B6" s="370" t="s">
        <v>3308</v>
      </c>
      <c r="C6" s="371"/>
      <c r="D6" s="4"/>
      <c r="E6" s="4"/>
      <c r="F6" s="4"/>
      <c r="G6" s="4"/>
      <c r="H6" s="4"/>
      <c r="I6" s="4"/>
      <c r="J6" s="4"/>
      <c r="K6" s="4"/>
      <c r="L6" s="4"/>
      <c r="M6" s="4"/>
      <c r="N6" s="4"/>
      <c r="O6" s="4"/>
      <c r="P6" s="4"/>
      <c r="Q6" s="4"/>
    </row>
    <row r="7" spans="1:17" ht="48" hidden="1" customHeight="1" x14ac:dyDescent="0.25">
      <c r="A7" s="305" t="s">
        <v>3309</v>
      </c>
      <c r="B7" s="370" t="s">
        <v>3310</v>
      </c>
      <c r="C7" s="371"/>
      <c r="D7" s="4"/>
      <c r="E7" s="4"/>
      <c r="F7" s="4"/>
      <c r="G7" s="4"/>
      <c r="H7" s="4"/>
      <c r="I7" s="4"/>
      <c r="J7" s="4"/>
      <c r="K7" s="4"/>
      <c r="L7" s="4"/>
      <c r="M7" s="4"/>
      <c r="N7" s="4"/>
      <c r="O7" s="4"/>
      <c r="P7" s="4"/>
      <c r="Q7" s="4"/>
    </row>
    <row r="8" spans="1:17" ht="41.25" hidden="1" customHeight="1" x14ac:dyDescent="0.25">
      <c r="A8" s="305" t="s">
        <v>3311</v>
      </c>
      <c r="B8" s="370" t="s">
        <v>3312</v>
      </c>
      <c r="C8" s="371"/>
      <c r="D8" s="4"/>
      <c r="E8" s="4"/>
      <c r="F8" s="4"/>
      <c r="G8" s="4"/>
      <c r="H8" s="4"/>
      <c r="I8" s="4"/>
      <c r="J8" s="4"/>
      <c r="K8" s="4"/>
      <c r="L8" s="4"/>
      <c r="M8" s="4"/>
      <c r="N8" s="4"/>
      <c r="O8" s="4"/>
      <c r="P8" s="4"/>
      <c r="Q8" s="4"/>
    </row>
    <row r="9" spans="1:17" ht="59.25" hidden="1" customHeight="1" x14ac:dyDescent="0.25">
      <c r="A9" s="305" t="s">
        <v>3313</v>
      </c>
      <c r="B9" s="370" t="s">
        <v>3314</v>
      </c>
      <c r="C9" s="371"/>
      <c r="D9" s="4"/>
      <c r="E9" s="4"/>
      <c r="F9" s="4"/>
      <c r="G9" s="4"/>
      <c r="H9" s="4"/>
      <c r="I9" s="4"/>
      <c r="J9" s="4"/>
      <c r="K9" s="4"/>
      <c r="L9" s="4"/>
      <c r="M9" s="4"/>
      <c r="N9" s="4"/>
      <c r="O9" s="4"/>
      <c r="P9" s="4"/>
      <c r="Q9" s="4"/>
    </row>
    <row r="10" spans="1:17" ht="61.5" hidden="1" customHeight="1" x14ac:dyDescent="0.25">
      <c r="A10" s="305" t="s">
        <v>3313</v>
      </c>
      <c r="B10" s="370" t="s">
        <v>3315</v>
      </c>
      <c r="C10" s="371"/>
      <c r="D10" s="4"/>
      <c r="E10" s="4"/>
      <c r="F10" s="4"/>
      <c r="G10" s="4"/>
      <c r="H10" s="4"/>
      <c r="I10" s="4"/>
      <c r="J10" s="4"/>
      <c r="K10" s="4"/>
      <c r="L10" s="4"/>
      <c r="M10" s="4"/>
      <c r="N10" s="4"/>
      <c r="O10" s="4"/>
      <c r="P10" s="4"/>
      <c r="Q10" s="4"/>
    </row>
    <row r="11" spans="1:17" ht="43.5" hidden="1" customHeight="1" x14ac:dyDescent="0.25">
      <c r="A11" s="305" t="s">
        <v>3313</v>
      </c>
      <c r="B11" s="370" t="s">
        <v>3316</v>
      </c>
      <c r="C11" s="371"/>
      <c r="D11" s="4"/>
      <c r="E11" s="4"/>
      <c r="F11" s="4"/>
      <c r="G11" s="4"/>
      <c r="H11" s="4"/>
      <c r="I11" s="4"/>
      <c r="J11" s="4"/>
      <c r="K11" s="4"/>
      <c r="L11" s="4"/>
      <c r="M11" s="4"/>
      <c r="N11" s="4"/>
      <c r="O11" s="4"/>
      <c r="P11" s="4"/>
      <c r="Q11" s="4"/>
    </row>
    <row r="12" spans="1:17" ht="27.75" hidden="1" customHeight="1" x14ac:dyDescent="0.25">
      <c r="A12" s="305" t="s">
        <v>3317</v>
      </c>
      <c r="B12" s="370" t="s">
        <v>3318</v>
      </c>
      <c r="C12" s="371"/>
      <c r="D12" s="4"/>
      <c r="E12" s="4"/>
      <c r="F12" s="4"/>
      <c r="G12" s="4"/>
      <c r="H12" s="4"/>
      <c r="I12" s="4"/>
      <c r="J12" s="4"/>
      <c r="K12" s="4"/>
      <c r="L12" s="4"/>
      <c r="M12" s="4"/>
      <c r="N12" s="4"/>
      <c r="O12" s="4"/>
      <c r="P12" s="4"/>
      <c r="Q12" s="4"/>
    </row>
    <row r="13" spans="1:17" ht="27.75" hidden="1" customHeight="1" x14ac:dyDescent="0.25">
      <c r="A13" s="305" t="s">
        <v>3319</v>
      </c>
      <c r="B13" s="370" t="s">
        <v>3320</v>
      </c>
      <c r="C13" s="371"/>
      <c r="D13" s="4"/>
      <c r="E13" s="4"/>
      <c r="F13" s="4"/>
      <c r="G13" s="4"/>
      <c r="H13" s="4"/>
      <c r="I13" s="4"/>
      <c r="J13" s="4"/>
      <c r="K13" s="4"/>
      <c r="L13" s="4"/>
      <c r="M13" s="4"/>
      <c r="N13" s="4"/>
      <c r="O13" s="4"/>
      <c r="P13" s="4"/>
      <c r="Q13" s="4"/>
    </row>
    <row r="14" spans="1:17" ht="45.75" hidden="1" customHeight="1" x14ac:dyDescent="0.25">
      <c r="A14" s="305" t="s">
        <v>3321</v>
      </c>
      <c r="B14" s="370" t="s">
        <v>3322</v>
      </c>
      <c r="C14" s="371"/>
      <c r="D14" s="4"/>
      <c r="E14" s="4"/>
      <c r="F14" s="4"/>
      <c r="G14" s="4"/>
      <c r="H14" s="4"/>
      <c r="I14" s="4"/>
      <c r="J14" s="4"/>
      <c r="K14" s="4"/>
      <c r="L14" s="4"/>
      <c r="M14" s="4"/>
      <c r="N14" s="4"/>
      <c r="O14" s="4"/>
      <c r="P14" s="4"/>
      <c r="Q14" s="4"/>
    </row>
    <row r="15" spans="1:17" ht="45.75" hidden="1" customHeight="1" x14ac:dyDescent="0.25">
      <c r="A15" s="305" t="s">
        <v>3323</v>
      </c>
      <c r="B15" s="370" t="s">
        <v>3324</v>
      </c>
      <c r="C15" s="371"/>
      <c r="D15" s="4"/>
      <c r="E15" s="4"/>
      <c r="F15" s="4"/>
      <c r="G15" s="4"/>
      <c r="H15" s="4"/>
      <c r="I15" s="4"/>
      <c r="J15" s="4"/>
      <c r="K15" s="4"/>
      <c r="L15" s="4"/>
      <c r="M15" s="4"/>
      <c r="N15" s="4"/>
      <c r="O15" s="4"/>
      <c r="P15" s="4"/>
      <c r="Q15" s="4"/>
    </row>
    <row r="16" spans="1:17" ht="51" hidden="1" customHeight="1" x14ac:dyDescent="0.25">
      <c r="A16" s="305" t="s">
        <v>3325</v>
      </c>
      <c r="B16" s="370" t="s">
        <v>3326</v>
      </c>
      <c r="C16" s="371"/>
      <c r="D16" s="4"/>
      <c r="E16" s="4"/>
      <c r="F16" s="4"/>
      <c r="G16" s="4"/>
      <c r="H16" s="4"/>
      <c r="I16" s="4"/>
      <c r="J16" s="4"/>
      <c r="K16" s="4"/>
      <c r="L16" s="4"/>
      <c r="M16" s="4"/>
      <c r="N16" s="4"/>
      <c r="O16" s="4"/>
      <c r="P16" s="4"/>
      <c r="Q16" s="4"/>
    </row>
    <row r="17" spans="1:17" ht="27.75" hidden="1" customHeight="1" x14ac:dyDescent="0.25">
      <c r="A17" s="305" t="s">
        <v>3327</v>
      </c>
      <c r="B17" s="370" t="s">
        <v>3328</v>
      </c>
      <c r="C17" s="371"/>
      <c r="D17" s="4"/>
      <c r="E17" s="4"/>
      <c r="F17" s="4"/>
      <c r="G17" s="4"/>
      <c r="H17" s="4"/>
      <c r="I17" s="4"/>
      <c r="J17" s="4"/>
      <c r="K17" s="4"/>
      <c r="L17" s="4"/>
      <c r="M17" s="4"/>
      <c r="N17" s="4"/>
      <c r="O17" s="4"/>
      <c r="P17" s="4"/>
      <c r="Q17" s="4"/>
    </row>
    <row r="18" spans="1:17" ht="27.75" hidden="1" customHeight="1" x14ac:dyDescent="0.25">
      <c r="A18" s="305" t="s">
        <v>3329</v>
      </c>
      <c r="B18" s="370" t="s">
        <v>3330</v>
      </c>
      <c r="C18" s="371"/>
      <c r="D18" s="4"/>
      <c r="E18" s="4"/>
      <c r="F18" s="4"/>
      <c r="G18" s="4"/>
      <c r="H18" s="4"/>
      <c r="I18" s="4"/>
      <c r="J18" s="4"/>
      <c r="K18" s="4"/>
      <c r="L18" s="4"/>
      <c r="M18" s="4"/>
      <c r="N18" s="4"/>
      <c r="O18" s="4"/>
      <c r="P18" s="4"/>
      <c r="Q18" s="4"/>
    </row>
    <row r="19" spans="1:17" ht="45" hidden="1" customHeight="1" x14ac:dyDescent="0.25">
      <c r="A19" s="305" t="s">
        <v>3329</v>
      </c>
      <c r="B19" s="370" t="s">
        <v>3331</v>
      </c>
      <c r="C19" s="371"/>
      <c r="D19" s="4"/>
      <c r="E19" s="4"/>
      <c r="F19" s="4"/>
      <c r="G19" s="4"/>
      <c r="H19" s="4"/>
      <c r="I19" s="4"/>
      <c r="J19" s="4"/>
      <c r="K19" s="4"/>
      <c r="L19" s="4"/>
      <c r="M19" s="4"/>
      <c r="N19" s="4"/>
      <c r="O19" s="4"/>
      <c r="P19" s="4"/>
      <c r="Q19" s="4"/>
    </row>
    <row r="20" spans="1:17" ht="45" hidden="1" customHeight="1" x14ac:dyDescent="0.25">
      <c r="A20" s="305" t="s">
        <v>3332</v>
      </c>
      <c r="B20" s="370" t="s">
        <v>3333</v>
      </c>
      <c r="C20" s="371"/>
      <c r="D20" s="4"/>
      <c r="E20" s="4"/>
      <c r="F20" s="4"/>
      <c r="G20" s="4"/>
      <c r="H20" s="4"/>
      <c r="I20" s="4"/>
      <c r="J20" s="4"/>
      <c r="K20" s="4"/>
      <c r="L20" s="4"/>
      <c r="M20" s="4"/>
      <c r="N20" s="4"/>
      <c r="O20" s="4"/>
      <c r="P20" s="4"/>
      <c r="Q20" s="4"/>
    </row>
    <row r="21" spans="1:17" ht="30" hidden="1" customHeight="1" x14ac:dyDescent="0.25">
      <c r="A21" s="305" t="s">
        <v>3334</v>
      </c>
      <c r="B21" s="370" t="s">
        <v>3335</v>
      </c>
      <c r="C21" s="371"/>
      <c r="D21" s="4"/>
      <c r="E21" s="4"/>
      <c r="F21" s="4"/>
      <c r="G21" s="4"/>
      <c r="H21" s="4"/>
      <c r="I21" s="4"/>
      <c r="J21" s="4"/>
      <c r="K21" s="4"/>
      <c r="L21" s="4"/>
      <c r="M21" s="4"/>
      <c r="N21" s="4"/>
      <c r="O21" s="4"/>
      <c r="P21" s="4"/>
      <c r="Q21" s="4"/>
    </row>
    <row r="22" spans="1:17" ht="30" hidden="1" customHeight="1" x14ac:dyDescent="0.25">
      <c r="A22" s="305" t="s">
        <v>3336</v>
      </c>
      <c r="B22" s="370" t="s">
        <v>3337</v>
      </c>
      <c r="C22" s="371"/>
      <c r="D22" s="4"/>
      <c r="E22" s="4"/>
      <c r="F22" s="4"/>
      <c r="G22" s="4"/>
      <c r="H22" s="4"/>
      <c r="I22" s="4"/>
      <c r="J22" s="4"/>
      <c r="K22" s="4"/>
      <c r="L22" s="4"/>
      <c r="M22" s="4"/>
      <c r="N22" s="4"/>
      <c r="O22" s="4"/>
      <c r="P22" s="4"/>
      <c r="Q22" s="4"/>
    </row>
    <row r="23" spans="1:17" ht="30" hidden="1" customHeight="1" x14ac:dyDescent="0.25">
      <c r="A23" s="305" t="s">
        <v>3338</v>
      </c>
      <c r="B23" s="370" t="s">
        <v>3339</v>
      </c>
      <c r="C23" s="371"/>
      <c r="D23" s="4"/>
      <c r="E23" s="4"/>
      <c r="F23" s="4"/>
      <c r="G23" s="4"/>
      <c r="H23" s="4"/>
      <c r="I23" s="4"/>
      <c r="J23" s="4"/>
      <c r="K23" s="4"/>
      <c r="L23" s="4"/>
      <c r="M23" s="4"/>
      <c r="N23" s="4"/>
      <c r="O23" s="4"/>
      <c r="P23" s="4"/>
      <c r="Q23" s="4"/>
    </row>
    <row r="24" spans="1:17" ht="30" hidden="1" customHeight="1" x14ac:dyDescent="0.25">
      <c r="A24" s="305" t="s">
        <v>3340</v>
      </c>
      <c r="B24" s="370" t="s">
        <v>3341</v>
      </c>
      <c r="C24" s="371"/>
      <c r="D24" s="4"/>
      <c r="E24" s="4"/>
      <c r="F24" s="4"/>
      <c r="G24" s="4"/>
      <c r="H24" s="4"/>
      <c r="I24" s="4"/>
      <c r="J24" s="4"/>
      <c r="K24" s="4"/>
      <c r="L24" s="4"/>
      <c r="M24" s="4"/>
      <c r="N24" s="4"/>
      <c r="O24" s="4"/>
      <c r="P24" s="4"/>
      <c r="Q24" s="4"/>
    </row>
    <row r="25" spans="1:17" ht="30" hidden="1" customHeight="1" x14ac:dyDescent="0.25">
      <c r="A25" s="305" t="s">
        <v>3342</v>
      </c>
      <c r="B25" s="370" t="s">
        <v>3343</v>
      </c>
      <c r="C25" s="371"/>
      <c r="D25" s="4"/>
      <c r="E25" s="4"/>
      <c r="F25" s="4"/>
      <c r="G25" s="4"/>
      <c r="H25" s="4"/>
      <c r="I25" s="4"/>
      <c r="J25" s="4"/>
      <c r="K25" s="4"/>
      <c r="L25" s="4"/>
      <c r="M25" s="4"/>
      <c r="N25" s="4"/>
      <c r="O25" s="4"/>
      <c r="P25" s="4"/>
      <c r="Q25" s="4"/>
    </row>
    <row r="26" spans="1:17" ht="30" hidden="1" customHeight="1" x14ac:dyDescent="0.25">
      <c r="A26" s="305" t="s">
        <v>3344</v>
      </c>
      <c r="B26" s="370" t="s">
        <v>3345</v>
      </c>
      <c r="C26" s="371"/>
      <c r="D26" s="4"/>
      <c r="E26" s="4"/>
      <c r="F26" s="4"/>
      <c r="G26" s="4"/>
      <c r="H26" s="4"/>
      <c r="I26" s="4"/>
      <c r="J26" s="4"/>
      <c r="K26" s="4"/>
      <c r="L26" s="4"/>
      <c r="M26" s="4"/>
      <c r="N26" s="4"/>
      <c r="O26" s="4"/>
      <c r="P26" s="4"/>
      <c r="Q26" s="4"/>
    </row>
    <row r="27" spans="1:17" ht="70.5" hidden="1" customHeight="1" x14ac:dyDescent="0.25">
      <c r="A27" s="305" t="s">
        <v>3346</v>
      </c>
      <c r="B27" s="370" t="s">
        <v>3347</v>
      </c>
      <c r="C27" s="371"/>
      <c r="D27" s="4"/>
      <c r="E27" s="4"/>
      <c r="F27" s="4"/>
      <c r="G27" s="4"/>
      <c r="H27" s="4"/>
      <c r="I27" s="4"/>
      <c r="J27" s="4"/>
      <c r="K27" s="4"/>
      <c r="L27" s="4"/>
      <c r="M27" s="4"/>
      <c r="N27" s="4"/>
      <c r="O27" s="4"/>
      <c r="P27" s="4"/>
      <c r="Q27" s="4"/>
    </row>
    <row r="28" spans="1:17" ht="48" hidden="1" customHeight="1" x14ac:dyDescent="0.25">
      <c r="A28" s="305" t="s">
        <v>3348</v>
      </c>
      <c r="B28" s="370" t="s">
        <v>3349</v>
      </c>
      <c r="C28" s="371"/>
      <c r="D28" s="4"/>
      <c r="E28" s="4"/>
      <c r="F28" s="4"/>
      <c r="G28" s="4"/>
      <c r="H28" s="4"/>
      <c r="I28" s="4"/>
      <c r="J28" s="4"/>
      <c r="K28" s="4"/>
      <c r="L28" s="4"/>
      <c r="M28" s="4"/>
      <c r="N28" s="4"/>
      <c r="O28" s="4"/>
      <c r="P28" s="4"/>
      <c r="Q28" s="4"/>
    </row>
    <row r="29" spans="1:17" ht="100.5" hidden="1" customHeight="1" x14ac:dyDescent="0.25">
      <c r="A29" s="305" t="s">
        <v>3350</v>
      </c>
      <c r="B29" s="370" t="s">
        <v>3351</v>
      </c>
      <c r="C29" s="371"/>
      <c r="D29" s="4"/>
      <c r="E29" s="4"/>
      <c r="F29" s="4"/>
      <c r="G29" s="4"/>
      <c r="H29" s="4"/>
      <c r="I29" s="4"/>
      <c r="J29" s="4"/>
      <c r="K29" s="4"/>
      <c r="L29" s="4"/>
      <c r="M29" s="4"/>
      <c r="N29" s="4"/>
      <c r="O29" s="4"/>
      <c r="P29" s="4"/>
      <c r="Q29" s="4"/>
    </row>
    <row r="30" spans="1:17" ht="45" hidden="1" customHeight="1" x14ac:dyDescent="0.25">
      <c r="A30" s="305" t="s">
        <v>3352</v>
      </c>
      <c r="B30" s="370" t="s">
        <v>3353</v>
      </c>
      <c r="C30" s="371"/>
      <c r="D30" s="4"/>
      <c r="E30" s="4"/>
      <c r="F30" s="4"/>
      <c r="G30" s="4"/>
      <c r="H30" s="4"/>
      <c r="I30" s="4"/>
      <c r="J30" s="4"/>
      <c r="K30" s="4"/>
      <c r="L30" s="4"/>
      <c r="M30" s="4"/>
      <c r="N30" s="4"/>
      <c r="O30" s="4"/>
      <c r="P30" s="4"/>
      <c r="Q30" s="4"/>
    </row>
    <row r="31" spans="1:17" ht="45" hidden="1" customHeight="1" x14ac:dyDescent="0.25">
      <c r="A31" s="305" t="s">
        <v>3354</v>
      </c>
      <c r="B31" s="370" t="s">
        <v>3355</v>
      </c>
      <c r="C31" s="371"/>
      <c r="D31" s="4"/>
      <c r="E31" s="4"/>
      <c r="F31" s="4"/>
      <c r="G31" s="4"/>
      <c r="H31" s="4"/>
      <c r="I31" s="4"/>
      <c r="J31" s="4"/>
      <c r="K31" s="4"/>
      <c r="L31" s="4"/>
      <c r="M31" s="4"/>
      <c r="N31" s="4"/>
      <c r="O31" s="4"/>
      <c r="P31" s="4"/>
      <c r="Q31" s="4"/>
    </row>
    <row r="32" spans="1:17" ht="45" hidden="1" customHeight="1" x14ac:dyDescent="0.25">
      <c r="A32" s="305" t="s">
        <v>3356</v>
      </c>
      <c r="B32" s="370" t="s">
        <v>3357</v>
      </c>
      <c r="C32" s="371"/>
      <c r="D32" s="4"/>
      <c r="E32" s="4"/>
      <c r="F32" s="4"/>
      <c r="G32" s="4"/>
      <c r="H32" s="4"/>
      <c r="I32" s="4"/>
      <c r="J32" s="4"/>
      <c r="K32" s="4"/>
      <c r="L32" s="4"/>
      <c r="M32" s="4"/>
      <c r="N32" s="4"/>
      <c r="O32" s="4"/>
      <c r="P32" s="4"/>
      <c r="Q32" s="4"/>
    </row>
    <row r="33" spans="1:17" ht="72" hidden="1" customHeight="1" x14ac:dyDescent="0.25">
      <c r="A33" s="305" t="s">
        <v>3358</v>
      </c>
      <c r="B33" s="370" t="s">
        <v>3359</v>
      </c>
      <c r="C33" s="371"/>
      <c r="D33" s="4"/>
      <c r="E33" s="4"/>
      <c r="F33" s="4"/>
      <c r="G33" s="4"/>
      <c r="H33" s="4"/>
      <c r="I33" s="4"/>
      <c r="J33" s="4"/>
      <c r="K33" s="4"/>
      <c r="L33" s="4"/>
      <c r="M33" s="4"/>
      <c r="N33" s="4"/>
      <c r="O33" s="4"/>
      <c r="P33" s="4"/>
      <c r="Q33" s="4"/>
    </row>
    <row r="34" spans="1:17" ht="79.5" hidden="1" customHeight="1" x14ac:dyDescent="0.25">
      <c r="A34" s="305" t="s">
        <v>3360</v>
      </c>
      <c r="B34" s="370" t="s">
        <v>3361</v>
      </c>
      <c r="C34" s="371"/>
      <c r="D34" s="4"/>
      <c r="E34" s="4"/>
      <c r="F34" s="4"/>
      <c r="G34" s="4"/>
      <c r="H34" s="4"/>
      <c r="I34" s="4"/>
      <c r="J34" s="4"/>
      <c r="K34" s="4"/>
      <c r="L34" s="4"/>
      <c r="M34" s="4"/>
      <c r="N34" s="4"/>
      <c r="O34" s="4"/>
      <c r="P34" s="4"/>
      <c r="Q34" s="4"/>
    </row>
    <row r="35" spans="1:17" ht="70.5" hidden="1" customHeight="1" x14ac:dyDescent="0.25">
      <c r="A35" s="305" t="s">
        <v>3362</v>
      </c>
      <c r="B35" s="370" t="s">
        <v>3363</v>
      </c>
      <c r="C35" s="371"/>
      <c r="D35" s="4"/>
      <c r="E35" s="4"/>
      <c r="F35" s="4"/>
      <c r="G35" s="4"/>
      <c r="H35" s="4"/>
      <c r="I35" s="4"/>
      <c r="J35" s="4"/>
      <c r="K35" s="4"/>
      <c r="L35" s="4"/>
      <c r="M35" s="4"/>
      <c r="N35" s="4"/>
      <c r="O35" s="4"/>
      <c r="P35" s="4"/>
      <c r="Q35" s="4"/>
    </row>
    <row r="36" spans="1:17" ht="45.75" hidden="1" customHeight="1" x14ac:dyDescent="0.25">
      <c r="A36" s="305" t="s">
        <v>3364</v>
      </c>
      <c r="B36" s="370" t="s">
        <v>3365</v>
      </c>
      <c r="C36" s="371"/>
      <c r="D36" s="4"/>
      <c r="E36" s="4"/>
      <c r="F36" s="4"/>
      <c r="G36" s="4"/>
      <c r="H36" s="4"/>
      <c r="I36" s="4"/>
      <c r="J36" s="4"/>
      <c r="K36" s="4"/>
      <c r="L36" s="4"/>
      <c r="M36" s="4"/>
      <c r="N36" s="4"/>
      <c r="O36" s="4"/>
      <c r="P36" s="4"/>
      <c r="Q36" s="4"/>
    </row>
    <row r="37" spans="1:17" ht="54.75" hidden="1" customHeight="1" x14ac:dyDescent="0.25">
      <c r="A37" s="305" t="s">
        <v>3366</v>
      </c>
      <c r="B37" s="370" t="s">
        <v>3367</v>
      </c>
      <c r="C37" s="371"/>
      <c r="D37" s="4"/>
      <c r="E37" s="4"/>
      <c r="F37" s="4"/>
      <c r="G37" s="4"/>
      <c r="H37" s="4"/>
      <c r="I37" s="4"/>
      <c r="J37" s="4"/>
      <c r="K37" s="4"/>
      <c r="L37" s="4"/>
      <c r="M37" s="4"/>
      <c r="N37" s="4"/>
      <c r="O37" s="4"/>
      <c r="P37" s="4"/>
      <c r="Q37" s="4"/>
    </row>
    <row r="38" spans="1:17" ht="37.5" hidden="1" customHeight="1" x14ac:dyDescent="0.25">
      <c r="A38" s="305" t="s">
        <v>3368</v>
      </c>
      <c r="B38" s="370" t="s">
        <v>3369</v>
      </c>
      <c r="C38" s="371"/>
      <c r="D38" s="4"/>
      <c r="E38" s="4"/>
      <c r="F38" s="4"/>
      <c r="G38" s="4"/>
      <c r="H38" s="4"/>
      <c r="I38" s="4"/>
      <c r="J38" s="4"/>
      <c r="K38" s="4"/>
      <c r="L38" s="4"/>
      <c r="M38" s="4"/>
      <c r="N38" s="4"/>
      <c r="O38" s="4"/>
      <c r="P38" s="4"/>
      <c r="Q38" s="4"/>
    </row>
    <row r="39" spans="1:17" ht="61.5" hidden="1" customHeight="1" x14ac:dyDescent="0.25">
      <c r="A39" s="305" t="s">
        <v>3370</v>
      </c>
      <c r="B39" s="370" t="s">
        <v>3371</v>
      </c>
      <c r="C39" s="371"/>
      <c r="D39" s="4"/>
      <c r="E39" s="4"/>
      <c r="F39" s="4"/>
      <c r="G39" s="4"/>
      <c r="H39" s="4"/>
      <c r="I39" s="4"/>
      <c r="J39" s="4"/>
      <c r="K39" s="4"/>
      <c r="L39" s="4"/>
      <c r="M39" s="4"/>
      <c r="N39" s="4"/>
      <c r="O39" s="4"/>
      <c r="P39" s="4"/>
      <c r="Q39" s="4"/>
    </row>
    <row r="40" spans="1:17" ht="53.25" hidden="1" customHeight="1" x14ac:dyDescent="0.25">
      <c r="A40" s="305" t="s">
        <v>3372</v>
      </c>
      <c r="B40" s="370" t="s">
        <v>3373</v>
      </c>
      <c r="C40" s="371"/>
      <c r="D40" s="4"/>
      <c r="E40" s="4"/>
      <c r="F40" s="4"/>
      <c r="G40" s="4"/>
      <c r="H40" s="4"/>
      <c r="I40" s="4"/>
      <c r="J40" s="4"/>
      <c r="K40" s="4"/>
      <c r="L40" s="4"/>
      <c r="M40" s="4"/>
      <c r="N40" s="4"/>
      <c r="O40" s="4"/>
      <c r="P40" s="4"/>
      <c r="Q40" s="4"/>
    </row>
    <row r="41" spans="1:17" ht="73.5" hidden="1" customHeight="1" x14ac:dyDescent="0.25">
      <c r="A41" s="305" t="s">
        <v>3374</v>
      </c>
      <c r="B41" s="370" t="s">
        <v>3375</v>
      </c>
      <c r="C41" s="371"/>
      <c r="D41" s="4"/>
      <c r="E41" s="4"/>
      <c r="F41" s="4"/>
      <c r="G41" s="4"/>
      <c r="H41" s="4"/>
      <c r="I41" s="4"/>
      <c r="J41" s="4"/>
      <c r="K41" s="4"/>
      <c r="L41" s="4"/>
      <c r="M41" s="4"/>
      <c r="N41" s="4"/>
      <c r="O41" s="4"/>
      <c r="P41" s="4"/>
      <c r="Q41" s="4"/>
    </row>
    <row r="42" spans="1:17" ht="57.75" hidden="1" customHeight="1" x14ac:dyDescent="0.25">
      <c r="A42" s="305" t="s">
        <v>3376</v>
      </c>
      <c r="B42" s="370" t="s">
        <v>3377</v>
      </c>
      <c r="C42" s="371"/>
      <c r="D42" s="4"/>
      <c r="E42" s="4"/>
      <c r="F42" s="4"/>
      <c r="G42" s="4"/>
      <c r="H42" s="4"/>
      <c r="I42" s="4"/>
      <c r="J42" s="4"/>
      <c r="K42" s="4"/>
      <c r="L42" s="4"/>
      <c r="M42" s="4"/>
      <c r="N42" s="4"/>
      <c r="O42" s="4"/>
      <c r="P42" s="4"/>
      <c r="Q42" s="4"/>
    </row>
    <row r="43" spans="1:17" ht="84" hidden="1" customHeight="1" x14ac:dyDescent="0.25">
      <c r="A43" s="305" t="s">
        <v>3378</v>
      </c>
      <c r="B43" s="370" t="s">
        <v>3379</v>
      </c>
      <c r="C43" s="371"/>
      <c r="D43" s="4"/>
      <c r="E43" s="4"/>
      <c r="F43" s="4"/>
      <c r="G43" s="4"/>
      <c r="H43" s="4"/>
      <c r="I43" s="4"/>
      <c r="J43" s="4"/>
      <c r="K43" s="4"/>
      <c r="L43" s="4"/>
      <c r="M43" s="4"/>
      <c r="N43" s="4"/>
      <c r="O43" s="4"/>
      <c r="P43" s="4"/>
      <c r="Q43" s="4"/>
    </row>
    <row r="44" spans="1:17" ht="48" hidden="1" customHeight="1" x14ac:dyDescent="0.25">
      <c r="A44" s="305" t="s">
        <v>3380</v>
      </c>
      <c r="B44" s="370" t="s">
        <v>3381</v>
      </c>
      <c r="C44" s="371"/>
      <c r="D44" s="4"/>
      <c r="E44" s="4"/>
      <c r="F44" s="4"/>
      <c r="G44" s="4"/>
      <c r="H44" s="4"/>
      <c r="I44" s="4"/>
      <c r="J44" s="4"/>
      <c r="K44" s="4"/>
      <c r="L44" s="4"/>
      <c r="M44" s="4"/>
      <c r="N44" s="4"/>
      <c r="O44" s="4"/>
      <c r="P44" s="4"/>
      <c r="Q44" s="4"/>
    </row>
    <row r="45" spans="1:17" ht="57" hidden="1" customHeight="1" x14ac:dyDescent="0.25">
      <c r="A45" s="305" t="s">
        <v>3382</v>
      </c>
      <c r="B45" s="370" t="s">
        <v>3383</v>
      </c>
      <c r="C45" s="371"/>
      <c r="D45" s="4"/>
      <c r="E45" s="4"/>
      <c r="F45" s="4"/>
      <c r="G45" s="4"/>
      <c r="H45" s="4"/>
      <c r="I45" s="4"/>
      <c r="J45" s="4"/>
      <c r="K45" s="4"/>
      <c r="L45" s="4"/>
      <c r="M45" s="4"/>
      <c r="N45" s="4"/>
      <c r="O45" s="4"/>
      <c r="P45" s="4"/>
      <c r="Q45" s="4"/>
    </row>
    <row r="46" spans="1:17" ht="73.5" hidden="1" customHeight="1" x14ac:dyDescent="0.25">
      <c r="A46" s="305" t="s">
        <v>3384</v>
      </c>
      <c r="B46" s="379" t="s">
        <v>3385</v>
      </c>
      <c r="C46" s="371"/>
      <c r="D46" s="41"/>
      <c r="E46" s="4"/>
      <c r="F46" s="4"/>
      <c r="G46" s="4"/>
      <c r="H46" s="4"/>
      <c r="I46" s="4"/>
      <c r="J46" s="4"/>
      <c r="K46" s="4"/>
      <c r="L46" s="4"/>
      <c r="M46" s="4"/>
      <c r="N46" s="4"/>
      <c r="O46" s="4"/>
      <c r="P46" s="4"/>
      <c r="Q46" s="4"/>
    </row>
    <row r="47" spans="1:17" ht="66" hidden="1" customHeight="1" x14ac:dyDescent="0.25">
      <c r="A47" s="46" t="s">
        <v>3386</v>
      </c>
      <c r="B47" s="380" t="s">
        <v>3387</v>
      </c>
      <c r="C47" s="380"/>
      <c r="D47" s="4"/>
      <c r="E47" s="4"/>
      <c r="F47" s="4"/>
      <c r="G47" s="4"/>
      <c r="H47" s="4"/>
      <c r="I47" s="4"/>
      <c r="J47" s="4"/>
      <c r="K47" s="4"/>
      <c r="L47" s="4"/>
      <c r="M47" s="4"/>
      <c r="N47" s="4"/>
      <c r="O47" s="4"/>
      <c r="P47" s="4"/>
      <c r="Q47" s="4"/>
    </row>
    <row r="48" spans="1:17" ht="123.75" customHeight="1" x14ac:dyDescent="0.25">
      <c r="A48" s="267" t="s">
        <v>3388</v>
      </c>
      <c r="B48" s="378" t="s">
        <v>3389</v>
      </c>
      <c r="C48" s="377"/>
      <c r="D48" s="4"/>
      <c r="E48" s="4"/>
      <c r="F48" s="4"/>
      <c r="G48" s="4"/>
      <c r="H48" s="4"/>
      <c r="I48" s="4"/>
      <c r="J48" s="4"/>
      <c r="K48" s="4"/>
      <c r="L48" s="4"/>
      <c r="M48" s="4"/>
      <c r="N48" s="4"/>
      <c r="O48" s="4"/>
      <c r="P48" s="4"/>
      <c r="Q48" s="4"/>
    </row>
    <row r="49" spans="1:17" ht="34.5" customHeight="1" x14ac:dyDescent="0.25">
      <c r="A49" s="267" t="s">
        <v>3390</v>
      </c>
      <c r="B49" s="376" t="s">
        <v>3391</v>
      </c>
      <c r="C49" s="377"/>
      <c r="D49" s="4"/>
      <c r="E49" s="4"/>
      <c r="F49" s="4"/>
      <c r="G49" s="4"/>
      <c r="H49" s="4"/>
      <c r="I49" s="4"/>
      <c r="J49" s="4"/>
      <c r="K49" s="4"/>
      <c r="L49" s="4"/>
      <c r="M49" s="4"/>
      <c r="N49" s="4"/>
      <c r="O49" s="4"/>
      <c r="P49" s="4"/>
      <c r="Q49" s="4"/>
    </row>
    <row r="50" spans="1:17" ht="34.5" customHeight="1" x14ac:dyDescent="0.25">
      <c r="A50" s="267" t="s">
        <v>3392</v>
      </c>
      <c r="B50" s="376" t="s">
        <v>3393</v>
      </c>
      <c r="C50" s="377"/>
      <c r="D50" s="4"/>
      <c r="E50" s="4"/>
      <c r="F50" s="4"/>
      <c r="G50" s="4"/>
      <c r="H50" s="4"/>
      <c r="I50" s="4"/>
      <c r="J50" s="4"/>
      <c r="K50" s="4"/>
      <c r="L50" s="4"/>
      <c r="M50" s="4"/>
      <c r="N50" s="4"/>
      <c r="O50" s="4"/>
      <c r="P50" s="4"/>
      <c r="Q50" s="4"/>
    </row>
    <row r="51" spans="1:17" ht="31.5" customHeight="1" x14ac:dyDescent="0.25">
      <c r="A51" s="306" t="s">
        <v>3394</v>
      </c>
      <c r="B51" s="370" t="s">
        <v>3395</v>
      </c>
      <c r="C51" s="371"/>
      <c r="D51" s="4"/>
      <c r="E51" s="4"/>
      <c r="F51" s="4"/>
      <c r="G51" s="4"/>
      <c r="H51" s="4"/>
      <c r="I51" s="4"/>
      <c r="J51" s="4"/>
      <c r="K51" s="4"/>
      <c r="L51" s="4"/>
      <c r="M51" s="4"/>
      <c r="N51" s="4"/>
      <c r="O51" s="4"/>
      <c r="P51" s="4"/>
      <c r="Q51" s="4"/>
    </row>
    <row r="52" spans="1:17" ht="31.5" customHeight="1" x14ac:dyDescent="0.25">
      <c r="A52" s="306" t="s">
        <v>3396</v>
      </c>
      <c r="B52" s="370" t="s">
        <v>3397</v>
      </c>
      <c r="C52" s="371"/>
      <c r="D52" s="4"/>
      <c r="E52" s="4"/>
      <c r="F52" s="4"/>
      <c r="G52" s="4"/>
      <c r="H52" s="4"/>
      <c r="I52" s="4"/>
      <c r="J52" s="4"/>
      <c r="K52" s="4"/>
      <c r="L52" s="4"/>
      <c r="M52" s="4"/>
      <c r="N52" s="4"/>
      <c r="O52" s="4"/>
      <c r="P52" s="4"/>
      <c r="Q52" s="4"/>
    </row>
    <row r="53" spans="1:17" ht="31.5" customHeight="1" x14ac:dyDescent="0.25">
      <c r="A53" s="306" t="s">
        <v>3398</v>
      </c>
      <c r="B53" s="370" t="s">
        <v>3399</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2023-07-10T07:45:17Z</cp:lastPrinted>
  <dcterms:created xsi:type="dcterms:W3CDTF">2022-04-01T05:14:30Z</dcterms:created>
  <dcterms:modified xsi:type="dcterms:W3CDTF">2023-07-10T07:46:41Z</dcterms:modified>
</cp:coreProperties>
</file>