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260491E8-5AD5-48B3-97CE-8DBB1A9C07B2}"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E335" i="9"/>
  <c r="B335" i="9" s="1"/>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G327" i="9"/>
  <c r="F327" i="9"/>
  <c r="H326" i="9"/>
  <c r="G326" i="9"/>
  <c r="F326" i="9"/>
  <c r="E326" i="9"/>
  <c r="B326" i="9" s="1"/>
  <c r="H325" i="9"/>
  <c r="G325" i="9"/>
  <c r="E325" i="9" s="1"/>
  <c r="F325" i="9"/>
  <c r="H324" i="9"/>
  <c r="G324" i="9"/>
  <c r="E324" i="9" s="1"/>
  <c r="B324" i="9" s="1"/>
  <c r="F324" i="9"/>
  <c r="H323" i="9"/>
  <c r="E323" i="9" s="1"/>
  <c r="B323" i="9" s="1"/>
  <c r="G323" i="9"/>
  <c r="F323" i="9"/>
  <c r="H322" i="9"/>
  <c r="G322" i="9"/>
  <c r="F322" i="9"/>
  <c r="E322" i="9"/>
  <c r="B322" i="9" s="1"/>
  <c r="H321" i="9"/>
  <c r="G321" i="9"/>
  <c r="E321" i="9" s="1"/>
  <c r="F321" i="9"/>
  <c r="H320" i="9"/>
  <c r="G320" i="9"/>
  <c r="F320" i="9"/>
  <c r="H319" i="9"/>
  <c r="G319" i="9"/>
  <c r="F319" i="9"/>
  <c r="H318" i="9"/>
  <c r="G318" i="9"/>
  <c r="F318" i="9"/>
  <c r="E318" i="9"/>
  <c r="B318" i="9" s="1"/>
  <c r="H317" i="9"/>
  <c r="G317" i="9"/>
  <c r="E317" i="9" s="1"/>
  <c r="F317" i="9"/>
  <c r="H316" i="9"/>
  <c r="F316" i="9"/>
  <c r="H315" i="9"/>
  <c r="F315" i="9"/>
  <c r="F314" i="9"/>
  <c r="H313" i="9"/>
  <c r="G313" i="9"/>
  <c r="E313" i="9" s="1"/>
  <c r="B313" i="9" s="1"/>
  <c r="F313" i="9"/>
  <c r="H312" i="9"/>
  <c r="G312" i="9"/>
  <c r="F312" i="9"/>
  <c r="H311" i="9"/>
  <c r="E311" i="9" s="1"/>
  <c r="G311" i="9"/>
  <c r="F311" i="9"/>
  <c r="B311" i="9"/>
  <c r="F310" i="9"/>
  <c r="F309" i="9"/>
  <c r="F308" i="9"/>
  <c r="H307" i="9"/>
  <c r="G307" i="9"/>
  <c r="F307" i="9"/>
  <c r="F306" i="9"/>
  <c r="H305" i="9"/>
  <c r="E305" i="9" s="1"/>
  <c r="B305" i="9" s="1"/>
  <c r="G305" i="9"/>
  <c r="F305" i="9"/>
  <c r="H304" i="9"/>
  <c r="E304" i="9" s="1"/>
  <c r="B304" i="9" s="1"/>
  <c r="G304" i="9"/>
  <c r="F304" i="9"/>
  <c r="H303" i="9"/>
  <c r="G303" i="9"/>
  <c r="F303" i="9"/>
  <c r="F302" i="9"/>
  <c r="G301" i="9"/>
  <c r="E301" i="9" s="1"/>
  <c r="B301" i="9" s="1"/>
  <c r="F301" i="9"/>
  <c r="F300" i="9"/>
  <c r="F299" i="9"/>
  <c r="F298" i="9"/>
  <c r="F297" i="9"/>
  <c r="L296" i="9"/>
  <c r="F296" i="9" s="1"/>
  <c r="H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M288" i="9"/>
  <c r="L288" i="9"/>
  <c r="F288" i="9"/>
  <c r="B288" i="9" s="1"/>
  <c r="E288" i="9"/>
  <c r="M287" i="9"/>
  <c r="L287" i="9"/>
  <c r="F287" i="9" s="1"/>
  <c r="B287" i="9" s="1"/>
  <c r="E287" i="9"/>
  <c r="M286" i="9"/>
  <c r="F286" i="9" s="1"/>
  <c r="L286" i="9"/>
  <c r="E286" i="9"/>
  <c r="B286" i="9" s="1"/>
  <c r="M285" i="9"/>
  <c r="L285" i="9"/>
  <c r="F285" i="9"/>
  <c r="E285" i="9"/>
  <c r="M284" i="9"/>
  <c r="L284" i="9"/>
  <c r="F284" i="9" s="1"/>
  <c r="B284" i="9" s="1"/>
  <c r="E284" i="9"/>
  <c r="M283" i="9"/>
  <c r="L283" i="9"/>
  <c r="F283" i="9" s="1"/>
  <c r="B283" i="9" s="1"/>
  <c r="E283" i="9"/>
  <c r="M282" i="9"/>
  <c r="F282" i="9" s="1"/>
  <c r="L282" i="9"/>
  <c r="E282" i="9"/>
  <c r="B282" i="9" s="1"/>
  <c r="M281" i="9"/>
  <c r="L281" i="9"/>
  <c r="F281" i="9"/>
  <c r="E281" i="9"/>
  <c r="M280" i="9"/>
  <c r="L280" i="9"/>
  <c r="F280" i="9" s="1"/>
  <c r="B280" i="9" s="1"/>
  <c r="E280" i="9"/>
  <c r="M279" i="9"/>
  <c r="L279" i="9"/>
  <c r="F279" i="9" s="1"/>
  <c r="B279" i="9" s="1"/>
  <c r="E279" i="9"/>
  <c r="M278" i="9"/>
  <c r="F278" i="9" s="1"/>
  <c r="L278" i="9"/>
  <c r="E278" i="9"/>
  <c r="B278" i="9" s="1"/>
  <c r="M277" i="9"/>
  <c r="L277" i="9"/>
  <c r="F277" i="9"/>
  <c r="E277" i="9"/>
  <c r="M276" i="9"/>
  <c r="L276" i="9"/>
  <c r="F276" i="9" s="1"/>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B271" i="9" s="1"/>
  <c r="E271" i="9"/>
  <c r="M270" i="9"/>
  <c r="F270" i="9" s="1"/>
  <c r="L270" i="9"/>
  <c r="E270" i="9"/>
  <c r="B270" i="9" s="1"/>
  <c r="M269" i="9"/>
  <c r="L269" i="9"/>
  <c r="F269" i="9"/>
  <c r="E269" i="9"/>
  <c r="M268" i="9"/>
  <c r="L268" i="9"/>
  <c r="F268" i="9" s="1"/>
  <c r="B268" i="9" s="1"/>
  <c r="E268" i="9"/>
  <c r="M267" i="9"/>
  <c r="L267" i="9"/>
  <c r="F267" i="9" s="1"/>
  <c r="B267" i="9" s="1"/>
  <c r="E267" i="9"/>
  <c r="M266" i="9"/>
  <c r="F266" i="9" s="1"/>
  <c r="L266" i="9"/>
  <c r="E266" i="9"/>
  <c r="B266" i="9" s="1"/>
  <c r="M265" i="9"/>
  <c r="L265" i="9"/>
  <c r="F265" i="9"/>
  <c r="E265" i="9"/>
  <c r="M264" i="9"/>
  <c r="L264" i="9"/>
  <c r="F264" i="9"/>
  <c r="B264" i="9" s="1"/>
  <c r="E264" i="9"/>
  <c r="M263" i="9"/>
  <c r="L263" i="9"/>
  <c r="F263" i="9" s="1"/>
  <c r="B263" i="9" s="1"/>
  <c r="E263" i="9"/>
  <c r="M262" i="9"/>
  <c r="F262" i="9" s="1"/>
  <c r="L262" i="9"/>
  <c r="E262" i="9"/>
  <c r="B262" i="9" s="1"/>
  <c r="M261" i="9"/>
  <c r="L261" i="9"/>
  <c r="F261" i="9"/>
  <c r="E261" i="9"/>
  <c r="M260" i="9"/>
  <c r="L260" i="9"/>
  <c r="F260" i="9" s="1"/>
  <c r="B260" i="9" s="1"/>
  <c r="E260" i="9"/>
  <c r="M259" i="9"/>
  <c r="L259" i="9"/>
  <c r="F259" i="9" s="1"/>
  <c r="B259" i="9" s="1"/>
  <c r="E259" i="9"/>
  <c r="M258" i="9"/>
  <c r="F258" i="9" s="1"/>
  <c r="L258" i="9"/>
  <c r="E258" i="9"/>
  <c r="B258" i="9" s="1"/>
  <c r="M257" i="9"/>
  <c r="L257" i="9"/>
  <c r="F257" i="9"/>
  <c r="E257" i="9"/>
  <c r="M256" i="9"/>
  <c r="L256" i="9"/>
  <c r="F256" i="9"/>
  <c r="B256" i="9" s="1"/>
  <c r="E256" i="9"/>
  <c r="M255" i="9"/>
  <c r="L255" i="9"/>
  <c r="F255" i="9" s="1"/>
  <c r="B255" i="9" s="1"/>
  <c r="E255" i="9"/>
  <c r="M254" i="9"/>
  <c r="F254" i="9" s="1"/>
  <c r="L254" i="9"/>
  <c r="E254" i="9"/>
  <c r="B254" i="9" s="1"/>
  <c r="M253" i="9"/>
  <c r="L253" i="9"/>
  <c r="F253" i="9"/>
  <c r="E253" i="9"/>
  <c r="M252" i="9"/>
  <c r="L252" i="9"/>
  <c r="F252" i="9" s="1"/>
  <c r="B252" i="9" s="1"/>
  <c r="E252" i="9"/>
  <c r="M251" i="9"/>
  <c r="L251" i="9"/>
  <c r="F251" i="9" s="1"/>
  <c r="B251" i="9" s="1"/>
  <c r="E251" i="9"/>
  <c r="M250" i="9"/>
  <c r="F250" i="9" s="1"/>
  <c r="L250" i="9"/>
  <c r="E250" i="9"/>
  <c r="B250" i="9" s="1"/>
  <c r="M249" i="9"/>
  <c r="L249" i="9"/>
  <c r="F249" i="9"/>
  <c r="E249" i="9"/>
  <c r="M248" i="9"/>
  <c r="L248" i="9"/>
  <c r="F248" i="9" s="1"/>
  <c r="B248" i="9" s="1"/>
  <c r="E248" i="9"/>
  <c r="M247" i="9"/>
  <c r="L247" i="9"/>
  <c r="F247" i="9" s="1"/>
  <c r="B247" i="9" s="1"/>
  <c r="E247" i="9"/>
  <c r="M246" i="9"/>
  <c r="F246" i="9" s="1"/>
  <c r="L246" i="9"/>
  <c r="E246" i="9"/>
  <c r="B246" i="9" s="1"/>
  <c r="M245" i="9"/>
  <c r="L245" i="9"/>
  <c r="F245" i="9"/>
  <c r="E245" i="9"/>
  <c r="M244" i="9"/>
  <c r="L244" i="9"/>
  <c r="E244" i="9"/>
  <c r="M243" i="9"/>
  <c r="L243" i="9"/>
  <c r="E243" i="9"/>
  <c r="M242" i="9"/>
  <c r="F242" i="9" s="1"/>
  <c r="L242" i="9"/>
  <c r="E242" i="9"/>
  <c r="M241" i="9"/>
  <c r="L241" i="9"/>
  <c r="F241" i="9"/>
  <c r="E241" i="9"/>
  <c r="M240" i="9"/>
  <c r="F240" i="9" s="1"/>
  <c r="B240" i="9" s="1"/>
  <c r="L240" i="9"/>
  <c r="E240" i="9"/>
  <c r="M239" i="9"/>
  <c r="L239" i="9"/>
  <c r="E239" i="9"/>
  <c r="M238" i="9"/>
  <c r="F238" i="9" s="1"/>
  <c r="L238" i="9"/>
  <c r="E238" i="9"/>
  <c r="M237" i="9"/>
  <c r="F237" i="9" s="1"/>
  <c r="L237" i="9"/>
  <c r="E237" i="9"/>
  <c r="M236" i="9"/>
  <c r="L236" i="9"/>
  <c r="E236" i="9"/>
  <c r="M235" i="9"/>
  <c r="L235" i="9"/>
  <c r="F235" i="9" s="1"/>
  <c r="B235" i="9" s="1"/>
  <c r="E235" i="9"/>
  <c r="M234" i="9"/>
  <c r="F234" i="9" s="1"/>
  <c r="L234" i="9"/>
  <c r="E234" i="9"/>
  <c r="B234" i="9" s="1"/>
  <c r="M233" i="9"/>
  <c r="L233" i="9"/>
  <c r="F233" i="9"/>
  <c r="E233" i="9"/>
  <c r="M232" i="9"/>
  <c r="F232" i="9" s="1"/>
  <c r="B232" i="9" s="1"/>
  <c r="L232" i="9"/>
  <c r="E232" i="9"/>
  <c r="M231" i="9"/>
  <c r="L231" i="9"/>
  <c r="F231" i="9" s="1"/>
  <c r="B231" i="9" s="1"/>
  <c r="E231" i="9"/>
  <c r="M230" i="9"/>
  <c r="F230" i="9" s="1"/>
  <c r="L230" i="9"/>
  <c r="E230" i="9"/>
  <c r="B230" i="9" s="1"/>
  <c r="M229" i="9"/>
  <c r="L229" i="9"/>
  <c r="F229" i="9"/>
  <c r="E229" i="9"/>
  <c r="E228" i="9"/>
  <c r="G227" i="9"/>
  <c r="E227" i="9" s="1"/>
  <c r="B227" i="9" s="1"/>
  <c r="F227" i="9"/>
  <c r="F226" i="9"/>
  <c r="F225" i="9"/>
  <c r="F224" i="9"/>
  <c r="F223" i="9"/>
  <c r="F222" i="9"/>
  <c r="F221" i="9"/>
  <c r="F220" i="9"/>
  <c r="G219" i="9"/>
  <c r="E219" i="9" s="1"/>
  <c r="B219" i="9" s="1"/>
  <c r="F219" i="9"/>
  <c r="F218" i="9"/>
  <c r="F217" i="9"/>
  <c r="F216" i="9"/>
  <c r="F215" i="9"/>
  <c r="F214" i="9"/>
  <c r="F213" i="9"/>
  <c r="F212" i="9"/>
  <c r="F211" i="9"/>
  <c r="F210" i="9"/>
  <c r="F209" i="9"/>
  <c r="F208" i="9"/>
  <c r="F206" i="9"/>
  <c r="F205" i="9"/>
  <c r="F204" i="9"/>
  <c r="G203" i="9"/>
  <c r="E203" i="9" s="1"/>
  <c r="B203" i="9" s="1"/>
  <c r="F203" i="9"/>
  <c r="F202" i="9"/>
  <c r="F201" i="9"/>
  <c r="F200" i="9"/>
  <c r="F199" i="9"/>
  <c r="F198" i="9"/>
  <c r="F197" i="9"/>
  <c r="F196" i="9"/>
  <c r="F195" i="9"/>
  <c r="F194" i="9"/>
  <c r="F193" i="9"/>
  <c r="F192" i="9"/>
  <c r="F191" i="9"/>
  <c r="F190" i="9"/>
  <c r="F189" i="9"/>
  <c r="G188" i="9"/>
  <c r="E188" i="9" s="1"/>
  <c r="B188" i="9" s="1"/>
  <c r="F188" i="9"/>
  <c r="F187" i="9"/>
  <c r="F186" i="9"/>
  <c r="F185" i="9"/>
  <c r="G184" i="9"/>
  <c r="E184" i="9" s="1"/>
  <c r="B184" i="9" s="1"/>
  <c r="F184" i="9"/>
  <c r="F183" i="9"/>
  <c r="F182" i="9"/>
  <c r="F181" i="9"/>
  <c r="H180" i="9"/>
  <c r="F180" i="9"/>
  <c r="F179" i="9"/>
  <c r="F178" i="9"/>
  <c r="F177" i="9"/>
  <c r="F176" i="9"/>
  <c r="F175" i="9"/>
  <c r="F174" i="9"/>
  <c r="H173" i="9"/>
  <c r="G173" i="9"/>
  <c r="F173" i="9"/>
  <c r="E173" i="9"/>
  <c r="H172" i="9"/>
  <c r="G172" i="9"/>
  <c r="E172" i="9" s="1"/>
  <c r="F172" i="9"/>
  <c r="H171" i="9"/>
  <c r="G171" i="9"/>
  <c r="E171" i="9" s="1"/>
  <c r="F171" i="9"/>
  <c r="H170" i="9"/>
  <c r="G170" i="9"/>
  <c r="E170" i="9" s="1"/>
  <c r="B170" i="9" s="1"/>
  <c r="F170" i="9"/>
  <c r="H169" i="9"/>
  <c r="E169" i="9" s="1"/>
  <c r="B169" i="9" s="1"/>
  <c r="G169" i="9"/>
  <c r="F169" i="9"/>
  <c r="H168" i="9"/>
  <c r="G168" i="9"/>
  <c r="E168" i="9" s="1"/>
  <c r="B168" i="9" s="1"/>
  <c r="F168" i="9"/>
  <c r="H167" i="9"/>
  <c r="G167" i="9"/>
  <c r="E167" i="9" s="1"/>
  <c r="F167" i="9"/>
  <c r="B167" i="9"/>
  <c r="H166" i="9"/>
  <c r="G166" i="9"/>
  <c r="F166" i="9"/>
  <c r="E166" i="9"/>
  <c r="B166" i="9" s="1"/>
  <c r="H165" i="9"/>
  <c r="E165" i="9" s="1"/>
  <c r="G165" i="9"/>
  <c r="F165" i="9"/>
  <c r="B165" i="9"/>
  <c r="H164" i="9"/>
  <c r="G164" i="9"/>
  <c r="F164" i="9"/>
  <c r="E164" i="9"/>
  <c r="B164" i="9" s="1"/>
  <c r="H163" i="9"/>
  <c r="G163" i="9"/>
  <c r="E163" i="9" s="1"/>
  <c r="F163" i="9"/>
  <c r="B163" i="9"/>
  <c r="H162" i="9"/>
  <c r="G162" i="9"/>
  <c r="F162" i="9"/>
  <c r="E162" i="9"/>
  <c r="B162" i="9" s="1"/>
  <c r="H161" i="9"/>
  <c r="E161" i="9" s="1"/>
  <c r="G161" i="9"/>
  <c r="F161" i="9"/>
  <c r="B161" i="9"/>
  <c r="H160" i="9"/>
  <c r="G160" i="9"/>
  <c r="F160" i="9"/>
  <c r="E160" i="9"/>
  <c r="B160" i="9" s="1"/>
  <c r="H159" i="9"/>
  <c r="G159" i="9"/>
  <c r="F159" i="9"/>
  <c r="H158" i="9"/>
  <c r="G158" i="9"/>
  <c r="F158" i="9"/>
  <c r="E158" i="9"/>
  <c r="B158" i="9" s="1"/>
  <c r="H157" i="9"/>
  <c r="G157" i="9"/>
  <c r="F157" i="9"/>
  <c r="E157" i="9"/>
  <c r="F156" i="9"/>
  <c r="H155" i="9"/>
  <c r="G155" i="9"/>
  <c r="F155" i="9"/>
  <c r="H154" i="9"/>
  <c r="E154" i="9" s="1"/>
  <c r="B154" i="9" s="1"/>
  <c r="G154" i="9"/>
  <c r="F154" i="9"/>
  <c r="H153" i="9"/>
  <c r="G153" i="9"/>
  <c r="F153" i="9"/>
  <c r="E153" i="9"/>
  <c r="B153" i="9" s="1"/>
  <c r="H152" i="9"/>
  <c r="G152" i="9"/>
  <c r="E152" i="9" s="1"/>
  <c r="F152" i="9"/>
  <c r="H151" i="9"/>
  <c r="G151" i="9"/>
  <c r="F151" i="9"/>
  <c r="H150" i="9"/>
  <c r="G150" i="9"/>
  <c r="E150" i="9" s="1"/>
  <c r="B150" i="9" s="1"/>
  <c r="F150" i="9"/>
  <c r="H149" i="9"/>
  <c r="E149" i="9" s="1"/>
  <c r="B149" i="9" s="1"/>
  <c r="G149" i="9"/>
  <c r="F149" i="9"/>
  <c r="H148" i="9"/>
  <c r="G148" i="9"/>
  <c r="F148" i="9"/>
  <c r="E148" i="9"/>
  <c r="B148" i="9" s="1"/>
  <c r="H147" i="9"/>
  <c r="G147" i="9"/>
  <c r="F147" i="9"/>
  <c r="H146" i="9"/>
  <c r="E146" i="9" s="1"/>
  <c r="B146" i="9" s="1"/>
  <c r="G146" i="9"/>
  <c r="F146" i="9"/>
  <c r="H145" i="9"/>
  <c r="G145" i="9"/>
  <c r="F145" i="9"/>
  <c r="E145" i="9"/>
  <c r="B145" i="9" s="1"/>
  <c r="H144" i="9"/>
  <c r="G144" i="9"/>
  <c r="E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E138" i="9" s="1"/>
  <c r="B138" i="9" s="1"/>
  <c r="G138" i="9"/>
  <c r="F138" i="9"/>
  <c r="H137" i="9"/>
  <c r="G137" i="9"/>
  <c r="F137" i="9"/>
  <c r="E137" i="9"/>
  <c r="B137" i="9" s="1"/>
  <c r="H136" i="9"/>
  <c r="G136" i="9"/>
  <c r="E136" i="9" s="1"/>
  <c r="F136" i="9"/>
  <c r="H135" i="9"/>
  <c r="G135" i="9"/>
  <c r="F135" i="9"/>
  <c r="H134" i="9"/>
  <c r="G134" i="9"/>
  <c r="E134" i="9" s="1"/>
  <c r="B134" i="9" s="1"/>
  <c r="F134" i="9"/>
  <c r="H133" i="9"/>
  <c r="E133" i="9" s="1"/>
  <c r="B133" i="9" s="1"/>
  <c r="G133" i="9"/>
  <c r="F133" i="9"/>
  <c r="H132" i="9"/>
  <c r="G132" i="9"/>
  <c r="F132" i="9"/>
  <c r="E132" i="9"/>
  <c r="B132" i="9" s="1"/>
  <c r="H131" i="9"/>
  <c r="G131" i="9"/>
  <c r="F131" i="9"/>
  <c r="H130" i="9"/>
  <c r="E130" i="9" s="1"/>
  <c r="B130" i="9" s="1"/>
  <c r="G130" i="9"/>
  <c r="F130" i="9"/>
  <c r="H129" i="9"/>
  <c r="G129" i="9"/>
  <c r="F129" i="9"/>
  <c r="E129" i="9"/>
  <c r="B129" i="9" s="1"/>
  <c r="H128" i="9"/>
  <c r="G128" i="9"/>
  <c r="E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E122" i="9" s="1"/>
  <c r="B122" i="9" s="1"/>
  <c r="G122" i="9"/>
  <c r="F122" i="9"/>
  <c r="H121" i="9"/>
  <c r="G121" i="9"/>
  <c r="F121" i="9"/>
  <c r="E121" i="9"/>
  <c r="B121" i="9" s="1"/>
  <c r="H120" i="9"/>
  <c r="G120" i="9"/>
  <c r="E120" i="9" s="1"/>
  <c r="F120" i="9"/>
  <c r="H119" i="9"/>
  <c r="G119" i="9"/>
  <c r="F119" i="9"/>
  <c r="H118" i="9"/>
  <c r="G118" i="9"/>
  <c r="E118" i="9" s="1"/>
  <c r="B118" i="9" s="1"/>
  <c r="F118" i="9"/>
  <c r="H117" i="9"/>
  <c r="E117" i="9" s="1"/>
  <c r="B117" i="9" s="1"/>
  <c r="G117" i="9"/>
  <c r="F117" i="9"/>
  <c r="H116" i="9"/>
  <c r="G116" i="9"/>
  <c r="F116" i="9"/>
  <c r="E116" i="9"/>
  <c r="B116" i="9" s="1"/>
  <c r="H115" i="9"/>
  <c r="G115" i="9"/>
  <c r="F115" i="9"/>
  <c r="H114" i="9"/>
  <c r="E114" i="9" s="1"/>
  <c r="B114" i="9" s="1"/>
  <c r="G114" i="9"/>
  <c r="F114" i="9"/>
  <c r="H113" i="9"/>
  <c r="G113" i="9"/>
  <c r="F113" i="9"/>
  <c r="E113" i="9"/>
  <c r="B113" i="9" s="1"/>
  <c r="H112" i="9"/>
  <c r="G112" i="9"/>
  <c r="E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F107" i="9"/>
  <c r="H106" i="9"/>
  <c r="E106" i="9" s="1"/>
  <c r="B106" i="9" s="1"/>
  <c r="G106" i="9"/>
  <c r="F106" i="9"/>
  <c r="H105" i="9"/>
  <c r="G105" i="9"/>
  <c r="F105" i="9"/>
  <c r="E105" i="9"/>
  <c r="B105" i="9" s="1"/>
  <c r="H104" i="9"/>
  <c r="G104" i="9"/>
  <c r="E104" i="9" s="1"/>
  <c r="F104" i="9"/>
  <c r="H103" i="9"/>
  <c r="G103" i="9"/>
  <c r="F103" i="9"/>
  <c r="H102" i="9"/>
  <c r="G102" i="9"/>
  <c r="E102" i="9" s="1"/>
  <c r="B102" i="9" s="1"/>
  <c r="F102" i="9"/>
  <c r="H101" i="9"/>
  <c r="E101" i="9" s="1"/>
  <c r="G101" i="9"/>
  <c r="F101" i="9"/>
  <c r="H100" i="9"/>
  <c r="G100" i="9"/>
  <c r="E100" i="9" s="1"/>
  <c r="B100" i="9" s="1"/>
  <c r="F100" i="9"/>
  <c r="H99" i="9"/>
  <c r="G99" i="9"/>
  <c r="E99" i="9" s="1"/>
  <c r="B99" i="9" s="1"/>
  <c r="F99" i="9"/>
  <c r="H98" i="9"/>
  <c r="G98" i="9"/>
  <c r="E98" i="9" s="1"/>
  <c r="B98" i="9" s="1"/>
  <c r="F98" i="9"/>
  <c r="H97" i="9"/>
  <c r="E97" i="9" s="1"/>
  <c r="B97" i="9" s="1"/>
  <c r="G97" i="9"/>
  <c r="F97" i="9"/>
  <c r="H96" i="9"/>
  <c r="G96" i="9"/>
  <c r="F96" i="9"/>
  <c r="E96" i="9"/>
  <c r="B96" i="9" s="1"/>
  <c r="H95" i="9"/>
  <c r="G95" i="9"/>
  <c r="E95" i="9" s="1"/>
  <c r="F95" i="9"/>
  <c r="B95" i="9"/>
  <c r="H94" i="9"/>
  <c r="G94" i="9"/>
  <c r="F94" i="9"/>
  <c r="E94" i="9"/>
  <c r="B94" i="9" s="1"/>
  <c r="H93" i="9"/>
  <c r="E93" i="9" s="1"/>
  <c r="B93" i="9" s="1"/>
  <c r="G93" i="9"/>
  <c r="F93" i="9"/>
  <c r="H92" i="9"/>
  <c r="G92" i="9"/>
  <c r="F92" i="9"/>
  <c r="E92" i="9"/>
  <c r="B92" i="9" s="1"/>
  <c r="H91" i="9"/>
  <c r="G91" i="9"/>
  <c r="F91" i="9"/>
  <c r="H90" i="9"/>
  <c r="E90" i="9" s="1"/>
  <c r="B90" i="9" s="1"/>
  <c r="G90" i="9"/>
  <c r="F90" i="9"/>
  <c r="H89" i="9"/>
  <c r="G89" i="9"/>
  <c r="F89" i="9"/>
  <c r="E89" i="9"/>
  <c r="B89" i="9" s="1"/>
  <c r="H88" i="9"/>
  <c r="G88" i="9"/>
  <c r="E88" i="9" s="1"/>
  <c r="B88" i="9" s="1"/>
  <c r="F88" i="9"/>
  <c r="H87" i="9"/>
  <c r="G87" i="9"/>
  <c r="E87" i="9" s="1"/>
  <c r="F87" i="9"/>
  <c r="H86" i="9"/>
  <c r="G86" i="9"/>
  <c r="E86" i="9" s="1"/>
  <c r="B86" i="9" s="1"/>
  <c r="F86" i="9"/>
  <c r="H85" i="9"/>
  <c r="E85" i="9" s="1"/>
  <c r="B85" i="9" s="1"/>
  <c r="G85" i="9"/>
  <c r="F85" i="9"/>
  <c r="H84" i="9"/>
  <c r="G84" i="9"/>
  <c r="E84" i="9" s="1"/>
  <c r="B84" i="9" s="1"/>
  <c r="F84" i="9"/>
  <c r="H83" i="9"/>
  <c r="G83" i="9"/>
  <c r="E83" i="9" s="1"/>
  <c r="B83" i="9" s="1"/>
  <c r="F83" i="9"/>
  <c r="H82" i="9"/>
  <c r="G82" i="9"/>
  <c r="E82" i="9" s="1"/>
  <c r="B82" i="9" s="1"/>
  <c r="F82" i="9"/>
  <c r="H81" i="9"/>
  <c r="E81" i="9" s="1"/>
  <c r="B81" i="9" s="1"/>
  <c r="G81" i="9"/>
  <c r="F81" i="9"/>
  <c r="H80" i="9"/>
  <c r="G80" i="9"/>
  <c r="F80" i="9"/>
  <c r="E80" i="9"/>
  <c r="B80" i="9" s="1"/>
  <c r="H79" i="9"/>
  <c r="G79" i="9"/>
  <c r="E79" i="9" s="1"/>
  <c r="F79" i="9"/>
  <c r="B79" i="9"/>
  <c r="H78" i="9"/>
  <c r="G78" i="9"/>
  <c r="F78" i="9"/>
  <c r="E78" i="9"/>
  <c r="B78" i="9" s="1"/>
  <c r="H77" i="9"/>
  <c r="E77" i="9" s="1"/>
  <c r="B77" i="9" s="1"/>
  <c r="G77" i="9"/>
  <c r="F77" i="9"/>
  <c r="H76" i="9"/>
  <c r="G76" i="9"/>
  <c r="F76" i="9"/>
  <c r="E76" i="9"/>
  <c r="B76" i="9" s="1"/>
  <c r="H75" i="9"/>
  <c r="G75" i="9"/>
  <c r="F75" i="9"/>
  <c r="H74" i="9"/>
  <c r="E74" i="9" s="1"/>
  <c r="B74" i="9" s="1"/>
  <c r="G74" i="9"/>
  <c r="F74" i="9"/>
  <c r="H73" i="9"/>
  <c r="G73" i="9"/>
  <c r="F73" i="9"/>
  <c r="E73" i="9"/>
  <c r="B73" i="9" s="1"/>
  <c r="H72" i="9"/>
  <c r="G72" i="9"/>
  <c r="E72" i="9" s="1"/>
  <c r="F72" i="9"/>
  <c r="H71" i="9"/>
  <c r="G71" i="9"/>
  <c r="E71" i="9" s="1"/>
  <c r="F71" i="9"/>
  <c r="H70" i="9"/>
  <c r="G70" i="9"/>
  <c r="E70" i="9" s="1"/>
  <c r="B70" i="9" s="1"/>
  <c r="F70" i="9"/>
  <c r="H69" i="9"/>
  <c r="E69" i="9" s="1"/>
  <c r="G69" i="9"/>
  <c r="F69" i="9"/>
  <c r="H68" i="9"/>
  <c r="G68" i="9"/>
  <c r="E68" i="9" s="1"/>
  <c r="B68" i="9" s="1"/>
  <c r="F68" i="9"/>
  <c r="H67" i="9"/>
  <c r="G67" i="9"/>
  <c r="E67" i="9" s="1"/>
  <c r="B67" i="9" s="1"/>
  <c r="F67" i="9"/>
  <c r="H66" i="9"/>
  <c r="G66" i="9"/>
  <c r="E66" i="9" s="1"/>
  <c r="B66" i="9" s="1"/>
  <c r="F66" i="9"/>
  <c r="H65" i="9"/>
  <c r="E65" i="9" s="1"/>
  <c r="B65" i="9" s="1"/>
  <c r="G65" i="9"/>
  <c r="F65" i="9"/>
  <c r="H64" i="9"/>
  <c r="G64" i="9"/>
  <c r="F64" i="9"/>
  <c r="E64" i="9"/>
  <c r="B64" i="9" s="1"/>
  <c r="H63" i="9"/>
  <c r="G63" i="9"/>
  <c r="E63" i="9" s="1"/>
  <c r="F63" i="9"/>
  <c r="B63" i="9"/>
  <c r="H62" i="9"/>
  <c r="G62" i="9"/>
  <c r="F62" i="9"/>
  <c r="E62" i="9"/>
  <c r="B62" i="9" s="1"/>
  <c r="H61" i="9"/>
  <c r="E61" i="9" s="1"/>
  <c r="B61" i="9" s="1"/>
  <c r="G61" i="9"/>
  <c r="F61" i="9"/>
  <c r="H60" i="9"/>
  <c r="G60" i="9"/>
  <c r="F60" i="9"/>
  <c r="E60" i="9"/>
  <c r="B60" i="9" s="1"/>
  <c r="H59" i="9"/>
  <c r="G59" i="9"/>
  <c r="F59" i="9"/>
  <c r="H58" i="9"/>
  <c r="E58" i="9" s="1"/>
  <c r="B58" i="9" s="1"/>
  <c r="G58" i="9"/>
  <c r="F58" i="9"/>
  <c r="H57" i="9"/>
  <c r="G57" i="9"/>
  <c r="F57" i="9"/>
  <c r="E57" i="9"/>
  <c r="B57" i="9" s="1"/>
  <c r="H56" i="9"/>
  <c r="G56" i="9"/>
  <c r="E56" i="9" s="1"/>
  <c r="B56" i="9" s="1"/>
  <c r="F56" i="9"/>
  <c r="H55" i="9"/>
  <c r="G55" i="9"/>
  <c r="F55" i="9"/>
  <c r="H54" i="9"/>
  <c r="G54" i="9"/>
  <c r="E54" i="9" s="1"/>
  <c r="B54" i="9" s="1"/>
  <c r="F54" i="9"/>
  <c r="H53" i="9"/>
  <c r="E53" i="9" s="1"/>
  <c r="B53" i="9" s="1"/>
  <c r="G53" i="9"/>
  <c r="F53" i="9"/>
  <c r="H52" i="9"/>
  <c r="G52" i="9"/>
  <c r="F52" i="9"/>
  <c r="H51" i="9"/>
  <c r="G51" i="9"/>
  <c r="F51" i="9"/>
  <c r="H50" i="9"/>
  <c r="G50" i="9"/>
  <c r="F50" i="9"/>
  <c r="H49" i="9"/>
  <c r="E49" i="9" s="1"/>
  <c r="G49" i="9"/>
  <c r="F49" i="9"/>
  <c r="B49" i="9"/>
  <c r="H48" i="9"/>
  <c r="E48" i="9" s="1"/>
  <c r="B48" i="9" s="1"/>
  <c r="G48" i="9"/>
  <c r="F48" i="9"/>
  <c r="H47" i="9"/>
  <c r="G47" i="9"/>
  <c r="E47" i="9" s="1"/>
  <c r="F47" i="9"/>
  <c r="B47" i="9"/>
  <c r="H46" i="9"/>
  <c r="G46" i="9"/>
  <c r="F46" i="9"/>
  <c r="E46" i="9"/>
  <c r="B46" i="9" s="1"/>
  <c r="H45" i="9"/>
  <c r="E45" i="9" s="1"/>
  <c r="G45" i="9"/>
  <c r="F45" i="9"/>
  <c r="B45" i="9"/>
  <c r="H44" i="9"/>
  <c r="G44" i="9"/>
  <c r="F44" i="9"/>
  <c r="E44" i="9"/>
  <c r="B44" i="9" s="1"/>
  <c r="H43" i="9"/>
  <c r="G43" i="9"/>
  <c r="F43" i="9"/>
  <c r="H42" i="9"/>
  <c r="G42" i="9"/>
  <c r="F42" i="9"/>
  <c r="E42" i="9"/>
  <c r="B42" i="9" s="1"/>
  <c r="H41" i="9"/>
  <c r="G41" i="9"/>
  <c r="F41" i="9"/>
  <c r="E41" i="9"/>
  <c r="H40" i="9"/>
  <c r="G40" i="9"/>
  <c r="E40" i="9" s="1"/>
  <c r="F40" i="9"/>
  <c r="H39" i="9"/>
  <c r="G39" i="9"/>
  <c r="E39" i="9" s="1"/>
  <c r="F39" i="9"/>
  <c r="H38" i="9"/>
  <c r="G38" i="9"/>
  <c r="E38" i="9" s="1"/>
  <c r="B38" i="9" s="1"/>
  <c r="F38" i="9"/>
  <c r="H37" i="9"/>
  <c r="G37" i="9"/>
  <c r="F37" i="9"/>
  <c r="H36" i="9"/>
  <c r="G36" i="9"/>
  <c r="E36" i="9" s="1"/>
  <c r="B36" i="9" s="1"/>
  <c r="F36" i="9"/>
  <c r="H35" i="9"/>
  <c r="G35" i="9"/>
  <c r="F35" i="9"/>
  <c r="H34" i="9"/>
  <c r="G34" i="9"/>
  <c r="F34" i="9"/>
  <c r="H33" i="9"/>
  <c r="E33" i="9" s="1"/>
  <c r="B33" i="9" s="1"/>
  <c r="G33" i="9"/>
  <c r="F33" i="9"/>
  <c r="H32" i="9"/>
  <c r="G32" i="9"/>
  <c r="F32" i="9"/>
  <c r="E32" i="9"/>
  <c r="B32" i="9" s="1"/>
  <c r="H31" i="9"/>
  <c r="G31" i="9"/>
  <c r="E31" i="9" s="1"/>
  <c r="B31" i="9" s="1"/>
  <c r="F31" i="9"/>
  <c r="H30" i="9"/>
  <c r="G30" i="9"/>
  <c r="F30" i="9"/>
  <c r="E30" i="9"/>
  <c r="B30" i="9" s="1"/>
  <c r="H29" i="9"/>
  <c r="E29" i="9" s="1"/>
  <c r="B29" i="9" s="1"/>
  <c r="G29" i="9"/>
  <c r="F29" i="9"/>
  <c r="H28" i="9"/>
  <c r="G28" i="9"/>
  <c r="F28" i="9"/>
  <c r="E28" i="9"/>
  <c r="B28" i="9" s="1"/>
  <c r="H27" i="9"/>
  <c r="G27" i="9"/>
  <c r="F27" i="9"/>
  <c r="H26" i="9"/>
  <c r="E26" i="9" s="1"/>
  <c r="B26" i="9" s="1"/>
  <c r="G26" i="9"/>
  <c r="F26" i="9"/>
  <c r="H25" i="9"/>
  <c r="G25" i="9"/>
  <c r="F25" i="9"/>
  <c r="E25" i="9"/>
  <c r="B25" i="9" s="1"/>
  <c r="F24" i="9"/>
  <c r="F4" i="9"/>
  <c r="O3" i="9"/>
  <c r="I3" i="9"/>
  <c r="H3" i="9"/>
  <c r="G3" i="9"/>
  <c r="D104" i="8"/>
  <c r="D97" i="8"/>
  <c r="D92" i="8"/>
  <c r="D87" i="8"/>
  <c r="D82" i="8"/>
  <c r="D77" i="8"/>
  <c r="D72" i="8"/>
  <c r="D67" i="8"/>
  <c r="D62" i="8"/>
  <c r="D57" i="8"/>
  <c r="D52" i="8"/>
  <c r="D46" i="8"/>
  <c r="D37" i="8"/>
  <c r="C1614" i="1" s="1"/>
  <c r="H1614" i="1" s="1"/>
  <c r="D27" i="8"/>
  <c r="C1604" i="1" s="1"/>
  <c r="D18" i="8"/>
  <c r="D8" i="8"/>
  <c r="C1585" i="1" s="1"/>
  <c r="E44" i="7"/>
  <c r="D44" i="7"/>
  <c r="E39" i="7"/>
  <c r="E38" i="7" s="1"/>
  <c r="I35" i="3" s="1"/>
  <c r="D39" i="7"/>
  <c r="E30" i="7"/>
  <c r="D30" i="7"/>
  <c r="D22" i="7" s="1"/>
  <c r="E23" i="7"/>
  <c r="D23" i="7"/>
  <c r="E14" i="7"/>
  <c r="D1547" i="1" s="1"/>
  <c r="D14" i="7"/>
  <c r="E7" i="7"/>
  <c r="D7" i="7"/>
  <c r="D6" i="7" s="1"/>
  <c r="E6" i="7"/>
  <c r="D1539" i="1" s="1"/>
  <c r="F140" i="6"/>
  <c r="F139" i="6"/>
  <c r="F138" i="6"/>
  <c r="F137" i="6"/>
  <c r="F136" i="6"/>
  <c r="F135" i="6"/>
  <c r="F134" i="6"/>
  <c r="F133" i="6"/>
  <c r="F132" i="6"/>
  <c r="F131" i="6"/>
  <c r="E130" i="6"/>
  <c r="E129" i="6" s="1"/>
  <c r="D130" i="6"/>
  <c r="F128" i="6"/>
  <c r="F127" i="6"/>
  <c r="F126" i="6"/>
  <c r="F125" i="6"/>
  <c r="F124" i="6"/>
  <c r="F123" i="6"/>
  <c r="E122" i="6"/>
  <c r="D1518" i="1" s="1"/>
  <c r="D122" i="6"/>
  <c r="F122" i="6" s="1"/>
  <c r="F121" i="6"/>
  <c r="F120" i="6"/>
  <c r="F119" i="6"/>
  <c r="F118" i="6"/>
  <c r="E118" i="6"/>
  <c r="D1514" i="1" s="1"/>
  <c r="D118" i="6"/>
  <c r="F117" i="6"/>
  <c r="F116" i="6"/>
  <c r="F115" i="6"/>
  <c r="E115" i="6"/>
  <c r="D115" i="6"/>
  <c r="D114" i="6" s="1"/>
  <c r="F114" i="6" s="1"/>
  <c r="F113" i="6"/>
  <c r="F112" i="6"/>
  <c r="F111" i="6"/>
  <c r="F110" i="6"/>
  <c r="F109" i="6"/>
  <c r="F108" i="6"/>
  <c r="E107" i="6"/>
  <c r="D107" i="6"/>
  <c r="F107" i="6" s="1"/>
  <c r="F106" i="6"/>
  <c r="F105" i="6"/>
  <c r="F104" i="6"/>
  <c r="F103" i="6"/>
  <c r="F102" i="6"/>
  <c r="F101" i="6"/>
  <c r="F100" i="6"/>
  <c r="F99" i="6"/>
  <c r="E99" i="6"/>
  <c r="D1495" i="1" s="1"/>
  <c r="D99" i="6"/>
  <c r="F98" i="6"/>
  <c r="F97" i="6"/>
  <c r="F96" i="6"/>
  <c r="F95" i="6"/>
  <c r="E94" i="6"/>
  <c r="D1490" i="1" s="1"/>
  <c r="D94" i="6"/>
  <c r="F93" i="6"/>
  <c r="F92" i="6"/>
  <c r="F91" i="6"/>
  <c r="F90" i="6"/>
  <c r="E90" i="6"/>
  <c r="D90" i="6"/>
  <c r="D89" i="6"/>
  <c r="F89" i="6" s="1"/>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F264" i="5"/>
  <c r="E264" i="5"/>
  <c r="D1268" i="1" s="1"/>
  <c r="D264" i="5"/>
  <c r="F263" i="5"/>
  <c r="F262" i="5"/>
  <c r="F261" i="5"/>
  <c r="E260" i="5"/>
  <c r="D1264" i="1" s="1"/>
  <c r="H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G1185" i="1" s="1"/>
  <c r="D181" i="5"/>
  <c r="F180" i="5"/>
  <c r="F179" i="5"/>
  <c r="E178"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F149" i="5"/>
  <c r="F148" i="5"/>
  <c r="E147" i="5"/>
  <c r="D1152" i="1" s="1"/>
  <c r="F146" i="5"/>
  <c r="F145" i="5"/>
  <c r="F144" i="5"/>
  <c r="E143" i="5"/>
  <c r="D143" i="5"/>
  <c r="F143" i="5" s="1"/>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20" i="5"/>
  <c r="D119" i="5" s="1"/>
  <c r="F119" i="5"/>
  <c r="E119" i="5"/>
  <c r="D1124"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1068" i="1" s="1"/>
  <c r="D63" i="5"/>
  <c r="F63" i="5" s="1"/>
  <c r="F62" i="5"/>
  <c r="F61" i="5"/>
  <c r="F60" i="5"/>
  <c r="F59" i="5"/>
  <c r="F58" i="5"/>
  <c r="F57" i="5"/>
  <c r="F56" i="5"/>
  <c r="E56" i="5"/>
  <c r="D1061" i="1" s="1"/>
  <c r="G1061" i="1" s="1"/>
  <c r="D56" i="5"/>
  <c r="F55" i="5"/>
  <c r="F54" i="5"/>
  <c r="F53" i="5"/>
  <c r="E52" i="5"/>
  <c r="D52" i="5"/>
  <c r="F51" i="5"/>
  <c r="F50" i="5"/>
  <c r="F49" i="5"/>
  <c r="F48" i="5"/>
  <c r="F47" i="5"/>
  <c r="F46" i="5"/>
  <c r="E45" i="5"/>
  <c r="D45" i="5"/>
  <c r="F44" i="5"/>
  <c r="F43" i="5"/>
  <c r="F42" i="5"/>
  <c r="F41"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H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0" i="1" s="1"/>
  <c r="D636" i="4"/>
  <c r="F635" i="4"/>
  <c r="F634" i="4"/>
  <c r="F633" i="4"/>
  <c r="E633" i="4"/>
  <c r="D633" i="4"/>
  <c r="F632" i="4"/>
  <c r="F631" i="4"/>
  <c r="E630" i="4"/>
  <c r="D630" i="4"/>
  <c r="F630" i="4" s="1"/>
  <c r="D629" i="4"/>
  <c r="C623" i="1" s="1"/>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3" i="1" s="1"/>
  <c r="H603" i="1" s="1"/>
  <c r="D609" i="4"/>
  <c r="F608" i="4"/>
  <c r="F607" i="4"/>
  <c r="E607" i="4"/>
  <c r="H156" i="9" s="1"/>
  <c r="E156" i="9" s="1"/>
  <c r="B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78" i="1" s="1"/>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3" i="1" s="1"/>
  <c r="H473" i="1" s="1"/>
  <c r="D479" i="4"/>
  <c r="F479" i="4" s="1"/>
  <c r="F478" i="4"/>
  <c r="F477" i="4"/>
  <c r="F476" i="4"/>
  <c r="E476" i="4"/>
  <c r="G195" i="9" s="1"/>
  <c r="E195" i="9" s="1"/>
  <c r="D476" i="4"/>
  <c r="F475" i="4"/>
  <c r="F474" i="4"/>
  <c r="F473" i="4"/>
  <c r="E473" i="4"/>
  <c r="D473" i="4"/>
  <c r="F472" i="4"/>
  <c r="F471" i="4"/>
  <c r="E470" i="4"/>
  <c r="D470" i="4"/>
  <c r="F470" i="4" s="1"/>
  <c r="F469" i="4"/>
  <c r="F468" i="4"/>
  <c r="E467" i="4"/>
  <c r="D467" i="4"/>
  <c r="E466" i="4"/>
  <c r="D460" i="1"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E430" i="4" s="1"/>
  <c r="D432" i="4"/>
  <c r="E428" i="4"/>
  <c r="D423" i="1" s="1"/>
  <c r="D428" i="4"/>
  <c r="E427" i="4"/>
  <c r="D427" i="4"/>
  <c r="D648" i="4" s="1"/>
  <c r="F426" i="4"/>
  <c r="E426" i="4"/>
  <c r="D426" i="4"/>
  <c r="F421" i="4"/>
  <c r="F420" i="4"/>
  <c r="F419" i="4"/>
  <c r="F416" i="4"/>
  <c r="F415" i="4"/>
  <c r="F414" i="4"/>
  <c r="F413" i="4"/>
  <c r="E412" i="4"/>
  <c r="D412" i="4"/>
  <c r="F412" i="4" s="1"/>
  <c r="F411" i="4"/>
  <c r="E410" i="4"/>
  <c r="D410" i="4"/>
  <c r="F410" i="4" s="1"/>
  <c r="F409" i="4"/>
  <c r="F408" i="4"/>
  <c r="F407" i="4"/>
  <c r="E407" i="4"/>
  <c r="D407" i="4"/>
  <c r="E406" i="4"/>
  <c r="D401" i="1" s="1"/>
  <c r="H401" i="1"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C357" i="1" s="1"/>
  <c r="H357" i="1" s="1"/>
  <c r="F359" i="4"/>
  <c r="E358" i="4"/>
  <c r="D358" i="4"/>
  <c r="F358" i="4" s="1"/>
  <c r="F357" i="4"/>
  <c r="F356" i="4"/>
  <c r="F355" i="4"/>
  <c r="E355" i="4"/>
  <c r="D350" i="1" s="1"/>
  <c r="H350"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D265" i="1" s="1"/>
  <c r="H265"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C227" i="1" s="1"/>
  <c r="H227" i="1" s="1"/>
  <c r="F229" i="4"/>
  <c r="F228" i="4"/>
  <c r="F227" i="4"/>
  <c r="F226" i="4"/>
  <c r="E225" i="4"/>
  <c r="D225" i="4"/>
  <c r="C221" i="1" s="1"/>
  <c r="H221" i="1" s="1"/>
  <c r="F224" i="4"/>
  <c r="F223" i="4"/>
  <c r="F222" i="4"/>
  <c r="E222" i="4"/>
  <c r="E221" i="4" s="1"/>
  <c r="D217" i="1" s="1"/>
  <c r="D222" i="4"/>
  <c r="F220" i="4"/>
  <c r="F219" i="4"/>
  <c r="F218" i="4"/>
  <c r="F217" i="4"/>
  <c r="E216" i="4"/>
  <c r="D212" i="1" s="1"/>
  <c r="D216" i="4"/>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D161" i="1" s="1"/>
  <c r="D165" i="4"/>
  <c r="F163" i="4"/>
  <c r="F162" i="4"/>
  <c r="F161" i="4"/>
  <c r="E160" i="4"/>
  <c r="D156" i="1" s="1"/>
  <c r="H156" i="1" s="1"/>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5" i="1" s="1"/>
  <c r="D129" i="4"/>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78" i="1" s="1"/>
  <c r="D83" i="4"/>
  <c r="F81" i="4"/>
  <c r="F80" i="4"/>
  <c r="F79" i="4"/>
  <c r="F78" i="4"/>
  <c r="F77" i="4"/>
  <c r="E77" i="4"/>
  <c r="D73" i="1" s="1"/>
  <c r="H73" i="1" s="1"/>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D44" i="4"/>
  <c r="D43" i="4" s="1"/>
  <c r="F43" i="4"/>
  <c r="E43" i="4"/>
  <c r="D39" i="1" s="1"/>
  <c r="H39" i="1" s="1"/>
  <c r="F42" i="4"/>
  <c r="F41" i="4"/>
  <c r="F40" i="4"/>
  <c r="E39" i="4"/>
  <c r="D39" i="4"/>
  <c r="F39" i="4" s="1"/>
  <c r="F38" i="4"/>
  <c r="F37" i="4"/>
  <c r="E36" i="4"/>
  <c r="D32" i="1" s="1"/>
  <c r="H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H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3" i="1"/>
  <c r="C1683" i="1"/>
  <c r="G1683" i="1" s="1"/>
  <c r="C1682" i="1"/>
  <c r="H1682" i="1" s="1"/>
  <c r="C1681" i="1"/>
  <c r="H1681" i="1" s="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G1670" i="1"/>
  <c r="C1670" i="1"/>
  <c r="H1670" i="1" s="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C1634" i="1"/>
  <c r="H1634" i="1" s="1"/>
  <c r="C1633" i="1"/>
  <c r="H1633" i="1" s="1"/>
  <c r="C1632" i="1"/>
  <c r="H1631" i="1"/>
  <c r="C1631" i="1"/>
  <c r="G1631" i="1" s="1"/>
  <c r="H1630" i="1"/>
  <c r="G1630" i="1"/>
  <c r="C1630" i="1"/>
  <c r="C1629" i="1"/>
  <c r="H1629" i="1" s="1"/>
  <c r="H1627" i="1"/>
  <c r="C1627" i="1"/>
  <c r="G1627" i="1" s="1"/>
  <c r="H1626" i="1"/>
  <c r="G1626" i="1"/>
  <c r="C1626" i="1"/>
  <c r="C1625" i="1"/>
  <c r="H1625" i="1" s="1"/>
  <c r="C1624" i="1"/>
  <c r="H1623" i="1"/>
  <c r="C1623" i="1"/>
  <c r="G1623" i="1" s="1"/>
  <c r="C1620" i="1"/>
  <c r="H1619" i="1"/>
  <c r="C1619" i="1"/>
  <c r="G1619" i="1" s="1"/>
  <c r="H1618" i="1"/>
  <c r="G1618" i="1"/>
  <c r="C1618" i="1"/>
  <c r="C1617" i="1"/>
  <c r="C1616" i="1"/>
  <c r="H1615" i="1"/>
  <c r="C1615" i="1"/>
  <c r="G1615" i="1" s="1"/>
  <c r="G1613" i="1"/>
  <c r="C1613" i="1"/>
  <c r="H1613" i="1" s="1"/>
  <c r="C1612" i="1"/>
  <c r="H1611" i="1"/>
  <c r="C1611" i="1"/>
  <c r="G1611" i="1" s="1"/>
  <c r="H1610" i="1"/>
  <c r="G1610" i="1"/>
  <c r="C1610" i="1"/>
  <c r="G1609" i="1"/>
  <c r="C1609" i="1"/>
  <c r="H1609" i="1" s="1"/>
  <c r="C1608" i="1"/>
  <c r="C1607" i="1"/>
  <c r="G1607" i="1" s="1"/>
  <c r="H1606" i="1"/>
  <c r="C1606" i="1"/>
  <c r="G1606" i="1" s="1"/>
  <c r="G1605" i="1"/>
  <c r="C1605" i="1"/>
  <c r="H1605" i="1" s="1"/>
  <c r="C1603" i="1"/>
  <c r="G1603" i="1" s="1"/>
  <c r="C1601" i="1"/>
  <c r="G1601" i="1" s="1"/>
  <c r="G1600" i="1"/>
  <c r="C1600" i="1"/>
  <c r="H1600" i="1" s="1"/>
  <c r="H1599" i="1"/>
  <c r="C1599" i="1"/>
  <c r="G1599" i="1" s="1"/>
  <c r="H1598" i="1"/>
  <c r="G1598" i="1"/>
  <c r="C1598" i="1"/>
  <c r="C1597" i="1"/>
  <c r="H1597" i="1" s="1"/>
  <c r="G1596" i="1"/>
  <c r="C1596" i="1"/>
  <c r="H1596" i="1" s="1"/>
  <c r="C1595" i="1"/>
  <c r="G1595" i="1" s="1"/>
  <c r="C1594" i="1"/>
  <c r="H1594" i="1" s="1"/>
  <c r="C1593" i="1"/>
  <c r="H1593" i="1" s="1"/>
  <c r="C1592" i="1"/>
  <c r="H1592" i="1" s="1"/>
  <c r="H1591" i="1"/>
  <c r="C1591" i="1"/>
  <c r="G1591" i="1" s="1"/>
  <c r="H1590" i="1"/>
  <c r="G1590" i="1"/>
  <c r="C1590" i="1"/>
  <c r="C1589" i="1"/>
  <c r="H1589" i="1" s="1"/>
  <c r="C1588" i="1"/>
  <c r="H1588" i="1" s="1"/>
  <c r="C1587" i="1"/>
  <c r="G1587" i="1" s="1"/>
  <c r="G1586" i="1"/>
  <c r="C1586" i="1"/>
  <c r="H1586" i="1" s="1"/>
  <c r="H1585" i="1"/>
  <c r="G1585" i="1"/>
  <c r="C1584" i="1"/>
  <c r="H1584" i="1" s="1"/>
  <c r="H1582" i="1"/>
  <c r="G1582" i="1"/>
  <c r="C1582" i="1"/>
  <c r="H1581" i="1"/>
  <c r="D1581" i="1"/>
  <c r="C1581" i="1"/>
  <c r="J1580" i="1"/>
  <c r="H1580" i="1"/>
  <c r="G1580" i="1"/>
  <c r="D1580" i="1"/>
  <c r="C1580" i="1"/>
  <c r="J1579" i="1"/>
  <c r="D1579" i="1"/>
  <c r="C1579" i="1"/>
  <c r="J1578" i="1"/>
  <c r="D1578" i="1"/>
  <c r="H1578" i="1" s="1"/>
  <c r="C1578" i="1"/>
  <c r="G1577" i="1"/>
  <c r="D1577" i="1"/>
  <c r="H1577" i="1" s="1"/>
  <c r="C1577" i="1"/>
  <c r="H1576" i="1"/>
  <c r="D1576" i="1"/>
  <c r="C1576" i="1"/>
  <c r="J1575" i="1"/>
  <c r="H1575" i="1"/>
  <c r="G1575" i="1"/>
  <c r="D1575" i="1"/>
  <c r="C1575" i="1"/>
  <c r="J1574" i="1"/>
  <c r="D1574" i="1"/>
  <c r="C1574" i="1"/>
  <c r="J1573" i="1"/>
  <c r="D1573" i="1"/>
  <c r="H1573" i="1" s="1"/>
  <c r="C1573" i="1"/>
  <c r="D1572" i="1"/>
  <c r="D1571" i="1"/>
  <c r="J1570" i="1"/>
  <c r="D1570" i="1"/>
  <c r="C1570" i="1"/>
  <c r="J1569" i="1"/>
  <c r="D1569" i="1"/>
  <c r="H1569" i="1" s="1"/>
  <c r="C1569" i="1"/>
  <c r="D1568" i="1"/>
  <c r="H1568" i="1" s="1"/>
  <c r="C1568" i="1"/>
  <c r="J1567" i="1"/>
  <c r="H1567" i="1"/>
  <c r="G1567" i="1"/>
  <c r="I1567" i="1" s="1"/>
  <c r="D1567" i="1"/>
  <c r="C1567" i="1"/>
  <c r="D1566" i="1"/>
  <c r="C1566" i="1"/>
  <c r="D1565" i="1"/>
  <c r="H1565" i="1" s="1"/>
  <c r="C1565" i="1"/>
  <c r="D1564" i="1"/>
  <c r="H1564" i="1" s="1"/>
  <c r="C1564" i="1"/>
  <c r="D1563" i="1"/>
  <c r="C1563" i="1"/>
  <c r="G1563" i="1" s="1"/>
  <c r="H1562" i="1"/>
  <c r="D1562" i="1"/>
  <c r="J1562" i="1" s="1"/>
  <c r="C1562" i="1"/>
  <c r="D1561" i="1"/>
  <c r="C1561" i="1"/>
  <c r="G1561" i="1" s="1"/>
  <c r="D1560" i="1"/>
  <c r="G1560" i="1" s="1"/>
  <c r="C1560" i="1"/>
  <c r="D1559" i="1"/>
  <c r="C1559" i="1"/>
  <c r="G1559" i="1" s="1"/>
  <c r="D1558" i="1"/>
  <c r="J1558" i="1" s="1"/>
  <c r="C1558" i="1"/>
  <c r="H1557" i="1"/>
  <c r="I1557" i="1" s="1"/>
  <c r="D1557" i="1"/>
  <c r="C1557" i="1"/>
  <c r="G1557" i="1" s="1"/>
  <c r="D1556" i="1"/>
  <c r="H1556" i="1" s="1"/>
  <c r="C1556" i="1"/>
  <c r="C1555" i="1"/>
  <c r="H1554" i="1"/>
  <c r="D1554" i="1"/>
  <c r="J1554" i="1" s="1"/>
  <c r="C1554" i="1"/>
  <c r="D1553" i="1"/>
  <c r="C1553" i="1"/>
  <c r="G1553" i="1" s="1"/>
  <c r="D1552" i="1"/>
  <c r="G1552" i="1" s="1"/>
  <c r="C1552" i="1"/>
  <c r="D1551" i="1"/>
  <c r="C1551" i="1"/>
  <c r="G1551" i="1" s="1"/>
  <c r="D1550" i="1"/>
  <c r="J1550" i="1" s="1"/>
  <c r="C1550" i="1"/>
  <c r="H1549" i="1"/>
  <c r="I1549" i="1" s="1"/>
  <c r="D1549" i="1"/>
  <c r="C1549" i="1"/>
  <c r="G1549" i="1" s="1"/>
  <c r="D1548" i="1"/>
  <c r="G1548" i="1" s="1"/>
  <c r="C1548" i="1"/>
  <c r="C1547" i="1"/>
  <c r="H1547" i="1" s="1"/>
  <c r="D1546" i="1"/>
  <c r="C1546" i="1"/>
  <c r="H1546" i="1" s="1"/>
  <c r="H1545" i="1"/>
  <c r="G1545" i="1"/>
  <c r="I1545" i="1" s="1"/>
  <c r="D1545" i="1"/>
  <c r="C1545" i="1"/>
  <c r="J1545" i="1" s="1"/>
  <c r="G1544" i="1"/>
  <c r="I1544" i="1" s="1"/>
  <c r="D1544" i="1"/>
  <c r="C1544" i="1"/>
  <c r="H1544" i="1" s="1"/>
  <c r="H1543" i="1"/>
  <c r="D1543" i="1"/>
  <c r="C1543" i="1"/>
  <c r="D1542" i="1"/>
  <c r="J1542" i="1" s="1"/>
  <c r="C1542" i="1"/>
  <c r="H1541" i="1"/>
  <c r="G1541" i="1"/>
  <c r="I1541" i="1" s="1"/>
  <c r="D1541" i="1"/>
  <c r="C1541" i="1"/>
  <c r="J1541" i="1" s="1"/>
  <c r="H1540" i="1"/>
  <c r="G1540" i="1"/>
  <c r="D1540" i="1"/>
  <c r="C1540" i="1"/>
  <c r="C1539" i="1"/>
  <c r="G1539" i="1" s="1"/>
  <c r="D1536" i="1"/>
  <c r="C1536" i="1"/>
  <c r="H1536" i="1" s="1"/>
  <c r="D1535" i="1"/>
  <c r="C1535" i="1"/>
  <c r="H1535" i="1" s="1"/>
  <c r="D1534" i="1"/>
  <c r="C1534" i="1"/>
  <c r="H1534" i="1" s="1"/>
  <c r="D1533" i="1"/>
  <c r="C1533" i="1"/>
  <c r="H1533" i="1" s="1"/>
  <c r="D1532" i="1"/>
  <c r="C1532" i="1"/>
  <c r="H1532" i="1" s="1"/>
  <c r="D1531" i="1"/>
  <c r="C1531" i="1"/>
  <c r="H1531" i="1" s="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H1518" i="1"/>
  <c r="G1518" i="1"/>
  <c r="C1518" i="1"/>
  <c r="H1517" i="1"/>
  <c r="G1517" i="1"/>
  <c r="D1517" i="1"/>
  <c r="C1517" i="1"/>
  <c r="H1516" i="1"/>
  <c r="G1516" i="1"/>
  <c r="D1516" i="1"/>
  <c r="C1516" i="1"/>
  <c r="H1515" i="1"/>
  <c r="G1515" i="1"/>
  <c r="D1515" i="1"/>
  <c r="C1515" i="1"/>
  <c r="H1514" i="1"/>
  <c r="C1514" i="1"/>
  <c r="G1514" i="1" s="1"/>
  <c r="G1513" i="1"/>
  <c r="D1513" i="1"/>
  <c r="C1513" i="1"/>
  <c r="H1513" i="1" s="1"/>
  <c r="D1512" i="1"/>
  <c r="C1512" i="1"/>
  <c r="H1512" i="1" s="1"/>
  <c r="D1511" i="1"/>
  <c r="C1511" i="1"/>
  <c r="H1511" i="1" s="1"/>
  <c r="C1510" i="1"/>
  <c r="D1509" i="1"/>
  <c r="C1509" i="1"/>
  <c r="G1509" i="1" s="1"/>
  <c r="D1508" i="1"/>
  <c r="C1508" i="1"/>
  <c r="G1508" i="1" s="1"/>
  <c r="H1507" i="1"/>
  <c r="D1507" i="1"/>
  <c r="C1507" i="1"/>
  <c r="G1507" i="1" s="1"/>
  <c r="H1506" i="1"/>
  <c r="D1506" i="1"/>
  <c r="C1506" i="1"/>
  <c r="G1506" i="1" s="1"/>
  <c r="D1505" i="1"/>
  <c r="C1505" i="1"/>
  <c r="D1504" i="1"/>
  <c r="C1504" i="1"/>
  <c r="G1504" i="1" s="1"/>
  <c r="H1503" i="1"/>
  <c r="D1503" i="1"/>
  <c r="C1503" i="1"/>
  <c r="G1503" i="1" s="1"/>
  <c r="H1502" i="1"/>
  <c r="D1502" i="1"/>
  <c r="C1502" i="1"/>
  <c r="G1502" i="1" s="1"/>
  <c r="D1501" i="1"/>
  <c r="C1501" i="1"/>
  <c r="G1501" i="1" s="1"/>
  <c r="D1500" i="1"/>
  <c r="C1500" i="1"/>
  <c r="G1500" i="1" s="1"/>
  <c r="H1499" i="1"/>
  <c r="D1499" i="1"/>
  <c r="C1499" i="1"/>
  <c r="G1499" i="1" s="1"/>
  <c r="H1498" i="1"/>
  <c r="D1498" i="1"/>
  <c r="C1498" i="1"/>
  <c r="G1498" i="1" s="1"/>
  <c r="D1497" i="1"/>
  <c r="C1497" i="1"/>
  <c r="G1497" i="1" s="1"/>
  <c r="D1496" i="1"/>
  <c r="C1496" i="1"/>
  <c r="G1496" i="1" s="1"/>
  <c r="H1495" i="1"/>
  <c r="C1495" i="1"/>
  <c r="G1495" i="1" s="1"/>
  <c r="H1494" i="1"/>
  <c r="G1494" i="1"/>
  <c r="D1494" i="1"/>
  <c r="C1494" i="1"/>
  <c r="H1493" i="1"/>
  <c r="G1493" i="1"/>
  <c r="D1493" i="1"/>
  <c r="C1493" i="1"/>
  <c r="H1492" i="1"/>
  <c r="G1492" i="1"/>
  <c r="D1492" i="1"/>
  <c r="C1492" i="1"/>
  <c r="H1491" i="1"/>
  <c r="G1491" i="1"/>
  <c r="D1491" i="1"/>
  <c r="C1491" i="1"/>
  <c r="H1489" i="1"/>
  <c r="G1489" i="1"/>
  <c r="D1489" i="1"/>
  <c r="C1489" i="1"/>
  <c r="H1488" i="1"/>
  <c r="G1488" i="1"/>
  <c r="D1488" i="1"/>
  <c r="C1488" i="1"/>
  <c r="H1487" i="1"/>
  <c r="G1487" i="1"/>
  <c r="D1487" i="1"/>
  <c r="C1487" i="1"/>
  <c r="C1486" i="1"/>
  <c r="C1485" i="1"/>
  <c r="D1484" i="1"/>
  <c r="C1484" i="1"/>
  <c r="G1484" i="1" s="1"/>
  <c r="H1483" i="1"/>
  <c r="D1483" i="1"/>
  <c r="C1483" i="1"/>
  <c r="G1483" i="1" s="1"/>
  <c r="H1482" i="1"/>
  <c r="D1482" i="1"/>
  <c r="C1482" i="1"/>
  <c r="G1482" i="1" s="1"/>
  <c r="D1481" i="1"/>
  <c r="C1481" i="1"/>
  <c r="G1481" i="1" s="1"/>
  <c r="D1480" i="1"/>
  <c r="C1480" i="1"/>
  <c r="G1480" i="1" s="1"/>
  <c r="H1479" i="1"/>
  <c r="D1479" i="1"/>
  <c r="C1479" i="1"/>
  <c r="G1479" i="1" s="1"/>
  <c r="C1478" i="1"/>
  <c r="G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H1467" i="1" s="1"/>
  <c r="D1466" i="1"/>
  <c r="C1466" i="1"/>
  <c r="H1466" i="1" s="1"/>
  <c r="D1465" i="1"/>
  <c r="C1465" i="1"/>
  <c r="H1465" i="1" s="1"/>
  <c r="D1464" i="1"/>
  <c r="C1464" i="1"/>
  <c r="H1464" i="1" s="1"/>
  <c r="D1463" i="1"/>
  <c r="C1463" i="1"/>
  <c r="H1463" i="1" s="1"/>
  <c r="C1462" i="1"/>
  <c r="H1461" i="1"/>
  <c r="G1461" i="1"/>
  <c r="D1461" i="1"/>
  <c r="C1461" i="1"/>
  <c r="H1460" i="1"/>
  <c r="G1460" i="1"/>
  <c r="D1460" i="1"/>
  <c r="C1460" i="1"/>
  <c r="H1459" i="1"/>
  <c r="G1459" i="1"/>
  <c r="D1459" i="1"/>
  <c r="C1459" i="1"/>
  <c r="H1458" i="1"/>
  <c r="G1458" i="1"/>
  <c r="D1458" i="1"/>
  <c r="C1458" i="1"/>
  <c r="H1457" i="1"/>
  <c r="C1457" i="1"/>
  <c r="G1457" i="1" s="1"/>
  <c r="G1456" i="1"/>
  <c r="D1456" i="1"/>
  <c r="C1456" i="1"/>
  <c r="H1456" i="1" s="1"/>
  <c r="D1455" i="1"/>
  <c r="C1455" i="1"/>
  <c r="H1455" i="1" s="1"/>
  <c r="D1454" i="1"/>
  <c r="C1454" i="1"/>
  <c r="H1454" i="1" s="1"/>
  <c r="G1453" i="1"/>
  <c r="D1453" i="1"/>
  <c r="C1453" i="1"/>
  <c r="H1453" i="1" s="1"/>
  <c r="G1452" i="1"/>
  <c r="D1452" i="1"/>
  <c r="C1452" i="1"/>
  <c r="H1452" i="1" s="1"/>
  <c r="D1451" i="1"/>
  <c r="C1451" i="1"/>
  <c r="H1451" i="1" s="1"/>
  <c r="C1450" i="1"/>
  <c r="H1450" i="1" s="1"/>
  <c r="H1449" i="1"/>
  <c r="D1449" i="1"/>
  <c r="C1449" i="1"/>
  <c r="G1449" i="1" s="1"/>
  <c r="D1448" i="1"/>
  <c r="C1448" i="1"/>
  <c r="G1448" i="1" s="1"/>
  <c r="D1447" i="1"/>
  <c r="C1447" i="1"/>
  <c r="G1447" i="1" s="1"/>
  <c r="H1446" i="1"/>
  <c r="D1446" i="1"/>
  <c r="C1446" i="1"/>
  <c r="G1446" i="1" s="1"/>
  <c r="H1445" i="1"/>
  <c r="D1445" i="1"/>
  <c r="C1445" i="1"/>
  <c r="G1445" i="1" s="1"/>
  <c r="D1444" i="1"/>
  <c r="C1444" i="1"/>
  <c r="G1444" i="1" s="1"/>
  <c r="D1443" i="1"/>
  <c r="C1443" i="1"/>
  <c r="G1443" i="1" s="1"/>
  <c r="H1442" i="1"/>
  <c r="D1442" i="1"/>
  <c r="C1442" i="1"/>
  <c r="G1442" i="1" s="1"/>
  <c r="H1441" i="1"/>
  <c r="D1441" i="1"/>
  <c r="C1441" i="1"/>
  <c r="G1441" i="1" s="1"/>
  <c r="D1440" i="1"/>
  <c r="C1440" i="1"/>
  <c r="G1440" i="1" s="1"/>
  <c r="D1439" i="1"/>
  <c r="C1439" i="1"/>
  <c r="G1439" i="1" s="1"/>
  <c r="H1438" i="1"/>
  <c r="D1438" i="1"/>
  <c r="C1438" i="1"/>
  <c r="G1438" i="1" s="1"/>
  <c r="H1437" i="1"/>
  <c r="D1437" i="1"/>
  <c r="C1437" i="1"/>
  <c r="G1437" i="1" s="1"/>
  <c r="D1436" i="1"/>
  <c r="C1436" i="1"/>
  <c r="G1436" i="1" s="1"/>
  <c r="D1435" i="1"/>
  <c r="C1435" i="1"/>
  <c r="G1435" i="1" s="1"/>
  <c r="H1434" i="1"/>
  <c r="D1434" i="1"/>
  <c r="C1434" i="1"/>
  <c r="G1434" i="1" s="1"/>
  <c r="H1433" i="1"/>
  <c r="D1433" i="1"/>
  <c r="C1433" i="1"/>
  <c r="G1433"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C1418" i="1"/>
  <c r="G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G1408" i="1"/>
  <c r="D1408" i="1"/>
  <c r="C1408" i="1"/>
  <c r="H1408" i="1" s="1"/>
  <c r="G1407" i="1"/>
  <c r="D1407" i="1"/>
  <c r="C1407" i="1"/>
  <c r="H1407" i="1" s="1"/>
  <c r="H1405" i="1"/>
  <c r="D1405" i="1"/>
  <c r="C1405" i="1"/>
  <c r="G1405" i="1" s="1"/>
  <c r="H1404" i="1"/>
  <c r="D1404" i="1"/>
  <c r="C1404" i="1"/>
  <c r="G1404" i="1" s="1"/>
  <c r="D1403" i="1"/>
  <c r="C1403" i="1"/>
  <c r="G1403" i="1" s="1"/>
  <c r="D1402" i="1"/>
  <c r="C1402" i="1"/>
  <c r="G1402" i="1" s="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7" i="1" s="1"/>
  <c r="D1386" i="1"/>
  <c r="C1386" i="1"/>
  <c r="H1386" i="1" s="1"/>
  <c r="H1385" i="1"/>
  <c r="D1385" i="1"/>
  <c r="C1385" i="1"/>
  <c r="D1384" i="1"/>
  <c r="C1384" i="1"/>
  <c r="D1383" i="1"/>
  <c r="H1383" i="1" s="1"/>
  <c r="C1383" i="1"/>
  <c r="D1382" i="1"/>
  <c r="H1382" i="1" s="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D1370" i="1"/>
  <c r="H1370" i="1" s="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D1340" i="1"/>
  <c r="C1340" i="1"/>
  <c r="H1340" i="1" s="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D1307" i="1"/>
  <c r="C1307" i="1"/>
  <c r="H1307" i="1" s="1"/>
  <c r="D1306" i="1"/>
  <c r="C1306" i="1"/>
  <c r="D1305" i="1"/>
  <c r="H1305" i="1" s="1"/>
  <c r="C1305" i="1"/>
  <c r="H1304" i="1"/>
  <c r="G1304" i="1"/>
  <c r="D1304" i="1"/>
  <c r="C1304" i="1"/>
  <c r="H1303" i="1"/>
  <c r="G1303" i="1"/>
  <c r="D1303" i="1"/>
  <c r="C1303" i="1"/>
  <c r="H1302" i="1"/>
  <c r="G1302" i="1"/>
  <c r="D1302" i="1"/>
  <c r="C1302" i="1"/>
  <c r="D1301" i="1"/>
  <c r="D1300" i="1"/>
  <c r="H1299" i="1"/>
  <c r="G1299" i="1"/>
  <c r="D1299" i="1"/>
  <c r="C1299" i="1"/>
  <c r="H1298" i="1"/>
  <c r="G1298" i="1"/>
  <c r="D1298" i="1"/>
  <c r="C1298" i="1"/>
  <c r="H1297" i="1"/>
  <c r="G1297" i="1"/>
  <c r="D1297" i="1"/>
  <c r="C1297" i="1"/>
  <c r="H1296" i="1"/>
  <c r="G1296" i="1"/>
  <c r="D1296" i="1"/>
  <c r="C1296" i="1"/>
  <c r="H1294" i="1"/>
  <c r="G1294" i="1"/>
  <c r="D1294" i="1"/>
  <c r="C1294" i="1"/>
  <c r="H1293" i="1"/>
  <c r="G1293" i="1"/>
  <c r="D1293" i="1"/>
  <c r="C1293" i="1"/>
  <c r="H1292" i="1"/>
  <c r="D1292" i="1"/>
  <c r="G1292" i="1" s="1"/>
  <c r="C1292" i="1"/>
  <c r="D1291" i="1"/>
  <c r="G1291" i="1" s="1"/>
  <c r="C1291" i="1"/>
  <c r="H1291" i="1" s="1"/>
  <c r="H1290" i="1"/>
  <c r="D1290" i="1"/>
  <c r="C1290" i="1"/>
  <c r="G1290" i="1" s="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C1281" i="1"/>
  <c r="G1281" i="1" s="1"/>
  <c r="G1280" i="1"/>
  <c r="D1280" i="1"/>
  <c r="C1280" i="1"/>
  <c r="H1280" i="1" s="1"/>
  <c r="D1279" i="1"/>
  <c r="C1279" i="1"/>
  <c r="H1279" i="1" s="1"/>
  <c r="H1277" i="1"/>
  <c r="D1277" i="1"/>
  <c r="C1277" i="1"/>
  <c r="G1277" i="1" s="1"/>
  <c r="D1276" i="1"/>
  <c r="C1276" i="1"/>
  <c r="G1276" i="1" s="1"/>
  <c r="D1275" i="1"/>
  <c r="C1275" i="1"/>
  <c r="G1275" i="1" s="1"/>
  <c r="H1274" i="1"/>
  <c r="D1274" i="1"/>
  <c r="C1274" i="1"/>
  <c r="G1274" i="1" s="1"/>
  <c r="H1273" i="1"/>
  <c r="D1273" i="1"/>
  <c r="C1273" i="1"/>
  <c r="G1273" i="1" s="1"/>
  <c r="D1272" i="1"/>
  <c r="C1272" i="1"/>
  <c r="G1272" i="1" s="1"/>
  <c r="D1271" i="1"/>
  <c r="C1271" i="1"/>
  <c r="G1271" i="1" s="1"/>
  <c r="H1270" i="1"/>
  <c r="D1270" i="1"/>
  <c r="C1270" i="1"/>
  <c r="G1270" i="1" s="1"/>
  <c r="H1269" i="1"/>
  <c r="D1269" i="1"/>
  <c r="C1269" i="1"/>
  <c r="G1269" i="1" s="1"/>
  <c r="C1268" i="1"/>
  <c r="G1268" i="1" s="1"/>
  <c r="D1267" i="1"/>
  <c r="H1267" i="1" s="1"/>
  <c r="C1267" i="1"/>
  <c r="H1266" i="1"/>
  <c r="D1266" i="1"/>
  <c r="C1266" i="1"/>
  <c r="D1265" i="1"/>
  <c r="H1265" i="1" s="1"/>
  <c r="C1265" i="1"/>
  <c r="C1264" i="1"/>
  <c r="H1263" i="1"/>
  <c r="G1263" i="1"/>
  <c r="D1263" i="1"/>
  <c r="C1263" i="1"/>
  <c r="H1262" i="1"/>
  <c r="G1262" i="1"/>
  <c r="D1262" i="1"/>
  <c r="C1262" i="1"/>
  <c r="H1261" i="1"/>
  <c r="G1261" i="1"/>
  <c r="D1261" i="1"/>
  <c r="C1261" i="1"/>
  <c r="H1260" i="1"/>
  <c r="G1260" i="1"/>
  <c r="D1260" i="1"/>
  <c r="C1260" i="1"/>
  <c r="C1259" i="1"/>
  <c r="D1258" i="1"/>
  <c r="C1258" i="1"/>
  <c r="D1257" i="1"/>
  <c r="C1257" i="1"/>
  <c r="H1257" i="1" s="1"/>
  <c r="C1256" i="1"/>
  <c r="D1254" i="1"/>
  <c r="C1254" i="1"/>
  <c r="G1254" i="1" s="1"/>
  <c r="H1253" i="1"/>
  <c r="D1253" i="1"/>
  <c r="C1253" i="1"/>
  <c r="G1253" i="1" s="1"/>
  <c r="H1252" i="1"/>
  <c r="D1252" i="1"/>
  <c r="C1252" i="1"/>
  <c r="G1252" i="1" s="1"/>
  <c r="D1251" i="1"/>
  <c r="C1251" i="1"/>
  <c r="G1251" i="1" s="1"/>
  <c r="D1250" i="1"/>
  <c r="C1250" i="1"/>
  <c r="G1250" i="1" s="1"/>
  <c r="H1249" i="1"/>
  <c r="D1249" i="1"/>
  <c r="C1249" i="1"/>
  <c r="G1249" i="1" s="1"/>
  <c r="H1248" i="1"/>
  <c r="D1248" i="1"/>
  <c r="C1248" i="1"/>
  <c r="G1248" i="1" s="1"/>
  <c r="D1247" i="1"/>
  <c r="C1247" i="1"/>
  <c r="G1247" i="1" s="1"/>
  <c r="D1246" i="1"/>
  <c r="C1246" i="1"/>
  <c r="G1246" i="1" s="1"/>
  <c r="H1245" i="1"/>
  <c r="D1245" i="1"/>
  <c r="C1245" i="1"/>
  <c r="G1245" i="1" s="1"/>
  <c r="H1244" i="1"/>
  <c r="D1244" i="1"/>
  <c r="C1244" i="1"/>
  <c r="G1244" i="1" s="1"/>
  <c r="D1243" i="1"/>
  <c r="C1243" i="1"/>
  <c r="G1243" i="1" s="1"/>
  <c r="D1242" i="1"/>
  <c r="C1242" i="1"/>
  <c r="G1242" i="1" s="1"/>
  <c r="H1241" i="1"/>
  <c r="D1241" i="1"/>
  <c r="C1241" i="1"/>
  <c r="G1241" i="1" s="1"/>
  <c r="H1240" i="1"/>
  <c r="D1240" i="1"/>
  <c r="C1240" i="1"/>
  <c r="G1240" i="1" s="1"/>
  <c r="D1239" i="1"/>
  <c r="C1239" i="1"/>
  <c r="G1239" i="1" s="1"/>
  <c r="D1238" i="1"/>
  <c r="C1238" i="1"/>
  <c r="G1238" i="1" s="1"/>
  <c r="H1237" i="1"/>
  <c r="D1237" i="1"/>
  <c r="C1237" i="1"/>
  <c r="G1237" i="1" s="1"/>
  <c r="H1236" i="1"/>
  <c r="D1236" i="1"/>
  <c r="C1236" i="1"/>
  <c r="G1236" i="1" s="1"/>
  <c r="D1235" i="1"/>
  <c r="C1235" i="1"/>
  <c r="G1235" i="1" s="1"/>
  <c r="D1234" i="1"/>
  <c r="C1234" i="1"/>
  <c r="G1234" i="1" s="1"/>
  <c r="H1233" i="1"/>
  <c r="D1233" i="1"/>
  <c r="C1233" i="1"/>
  <c r="G1233" i="1" s="1"/>
  <c r="H1232" i="1"/>
  <c r="D1232" i="1"/>
  <c r="C1232" i="1"/>
  <c r="G1232" i="1" s="1"/>
  <c r="D1231" i="1"/>
  <c r="C1231" i="1"/>
  <c r="G1231" i="1" s="1"/>
  <c r="D1230" i="1"/>
  <c r="C1230" i="1"/>
  <c r="G1230" i="1" s="1"/>
  <c r="H1229" i="1"/>
  <c r="D1229" i="1"/>
  <c r="C1229" i="1"/>
  <c r="G1229" i="1" s="1"/>
  <c r="H1228" i="1"/>
  <c r="D1228" i="1"/>
  <c r="C1228" i="1"/>
  <c r="G1228" i="1" s="1"/>
  <c r="D1227" i="1"/>
  <c r="C1227" i="1"/>
  <c r="G1227" i="1" s="1"/>
  <c r="D1226" i="1"/>
  <c r="C1226" i="1"/>
  <c r="G1226" i="1" s="1"/>
  <c r="H1225" i="1"/>
  <c r="D1225" i="1"/>
  <c r="C1225" i="1"/>
  <c r="G1225" i="1" s="1"/>
  <c r="H1224" i="1"/>
  <c r="D1224" i="1"/>
  <c r="C1224" i="1"/>
  <c r="G1224" i="1" s="1"/>
  <c r="H1222" i="1"/>
  <c r="D1222" i="1"/>
  <c r="C1222" i="1"/>
  <c r="G1222"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D1206" i="1"/>
  <c r="C1206" i="1"/>
  <c r="H1206" i="1" s="1"/>
  <c r="G1205" i="1"/>
  <c r="D1205" i="1"/>
  <c r="C1205" i="1"/>
  <c r="H1205" i="1" s="1"/>
  <c r="G1204" i="1"/>
  <c r="D1204" i="1"/>
  <c r="C1204" i="1"/>
  <c r="H1204" i="1" s="1"/>
  <c r="D1203" i="1"/>
  <c r="C1203" i="1"/>
  <c r="D1202" i="1"/>
  <c r="C1202" i="1"/>
  <c r="H1202" i="1" s="1"/>
  <c r="D1201" i="1"/>
  <c r="G1201" i="1" s="1"/>
  <c r="C1201" i="1"/>
  <c r="D1200" i="1"/>
  <c r="C1200" i="1"/>
  <c r="H1200" i="1" s="1"/>
  <c r="D1199" i="1"/>
  <c r="C1199" i="1"/>
  <c r="D1198" i="1"/>
  <c r="C1198" i="1"/>
  <c r="H1198" i="1" s="1"/>
  <c r="G1197" i="1"/>
  <c r="D1197" i="1"/>
  <c r="C1197" i="1"/>
  <c r="H1197" i="1" s="1"/>
  <c r="G1196" i="1"/>
  <c r="D1196" i="1"/>
  <c r="C1196" i="1"/>
  <c r="H1196" i="1" s="1"/>
  <c r="D1195" i="1"/>
  <c r="C1195" i="1"/>
  <c r="D1194" i="1"/>
  <c r="C1194" i="1"/>
  <c r="H1194" i="1" s="1"/>
  <c r="G1193" i="1"/>
  <c r="D1193" i="1"/>
  <c r="C1193" i="1"/>
  <c r="H1193" i="1" s="1"/>
  <c r="G1192" i="1"/>
  <c r="D1192" i="1"/>
  <c r="C1192" i="1"/>
  <c r="H1192" i="1" s="1"/>
  <c r="D1191" i="1"/>
  <c r="C1191" i="1"/>
  <c r="D1190" i="1"/>
  <c r="C1190" i="1"/>
  <c r="H1190" i="1" s="1"/>
  <c r="G1189" i="1"/>
  <c r="D1189" i="1"/>
  <c r="C1189" i="1"/>
  <c r="H1189" i="1" s="1"/>
  <c r="D1188" i="1"/>
  <c r="G1188" i="1" s="1"/>
  <c r="C1188" i="1"/>
  <c r="D1187" i="1"/>
  <c r="C1187" i="1"/>
  <c r="D1186" i="1"/>
  <c r="C1186" i="1"/>
  <c r="H1186" i="1" s="1"/>
  <c r="C1185" i="1"/>
  <c r="D1184" i="1"/>
  <c r="G1184" i="1" s="1"/>
  <c r="C1184"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C1170" i="1"/>
  <c r="D1169" i="1"/>
  <c r="C1169" i="1"/>
  <c r="D1168" i="1"/>
  <c r="C1168" i="1"/>
  <c r="H1168" i="1" s="1"/>
  <c r="G1167" i="1"/>
  <c r="D1167" i="1"/>
  <c r="C1167" i="1"/>
  <c r="H1167" i="1" s="1"/>
  <c r="D1166" i="1"/>
  <c r="G1166" i="1" s="1"/>
  <c r="C1166" i="1"/>
  <c r="H1166" i="1" s="1"/>
  <c r="D1165" i="1"/>
  <c r="C1165" i="1"/>
  <c r="D1164" i="1"/>
  <c r="C1164" i="1"/>
  <c r="H1164" i="1" s="1"/>
  <c r="G1163" i="1"/>
  <c r="D1163" i="1"/>
  <c r="C1163" i="1"/>
  <c r="H1163" i="1" s="1"/>
  <c r="G1162" i="1"/>
  <c r="D1162" i="1"/>
  <c r="C1162" i="1"/>
  <c r="H1162" i="1" s="1"/>
  <c r="D1161" i="1"/>
  <c r="C1161" i="1"/>
  <c r="D1160" i="1"/>
  <c r="C1160" i="1"/>
  <c r="H1160" i="1" s="1"/>
  <c r="G1159" i="1"/>
  <c r="D1159" i="1"/>
  <c r="C1159" i="1"/>
  <c r="H1159" i="1" s="1"/>
  <c r="G1158" i="1"/>
  <c r="D1158" i="1"/>
  <c r="C1158" i="1"/>
  <c r="H1158" i="1" s="1"/>
  <c r="D1157" i="1"/>
  <c r="C1157" i="1"/>
  <c r="D1156" i="1"/>
  <c r="C1156" i="1"/>
  <c r="H1156" i="1" s="1"/>
  <c r="G1155" i="1"/>
  <c r="D1155" i="1"/>
  <c r="C1155" i="1"/>
  <c r="H1155" i="1" s="1"/>
  <c r="G1154" i="1"/>
  <c r="D1154" i="1"/>
  <c r="C1154" i="1"/>
  <c r="H1154" i="1" s="1"/>
  <c r="D1153" i="1"/>
  <c r="C1153" i="1"/>
  <c r="G1151" i="1"/>
  <c r="D1151" i="1"/>
  <c r="C1151" i="1"/>
  <c r="H1151" i="1" s="1"/>
  <c r="G1150" i="1"/>
  <c r="D1150" i="1"/>
  <c r="C1150" i="1"/>
  <c r="H1150" i="1" s="1"/>
  <c r="D1149" i="1"/>
  <c r="C1149" i="1"/>
  <c r="D1148" i="1"/>
  <c r="C1148" i="1"/>
  <c r="H1148" i="1" s="1"/>
  <c r="G1147" i="1"/>
  <c r="D1147" i="1"/>
  <c r="C1147" i="1"/>
  <c r="H1147" i="1" s="1"/>
  <c r="G1146" i="1"/>
  <c r="D1146" i="1"/>
  <c r="C1146" i="1"/>
  <c r="H1146" i="1" s="1"/>
  <c r="D1145" i="1"/>
  <c r="C1145" i="1"/>
  <c r="D1144" i="1"/>
  <c r="C1144" i="1"/>
  <c r="H1144" i="1" s="1"/>
  <c r="G1143" i="1"/>
  <c r="D1143" i="1"/>
  <c r="C1143" i="1"/>
  <c r="H1143" i="1" s="1"/>
  <c r="G1142" i="1"/>
  <c r="D1142" i="1"/>
  <c r="C1142" i="1"/>
  <c r="H1142" i="1" s="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4" i="1" s="1"/>
  <c r="G1123" i="1"/>
  <c r="D1123" i="1"/>
  <c r="C1123" i="1"/>
  <c r="H1123" i="1" s="1"/>
  <c r="G1122" i="1"/>
  <c r="D1122" i="1"/>
  <c r="C1122" i="1"/>
  <c r="H1122" i="1" s="1"/>
  <c r="D1121" i="1"/>
  <c r="C1121" i="1"/>
  <c r="D1120" i="1"/>
  <c r="C1120" i="1"/>
  <c r="H1120" i="1" s="1"/>
  <c r="G1119" i="1"/>
  <c r="D1119" i="1"/>
  <c r="C1119" i="1"/>
  <c r="H1119" i="1" s="1"/>
  <c r="G1118" i="1"/>
  <c r="D1118" i="1"/>
  <c r="C1118" i="1"/>
  <c r="H1118" i="1" s="1"/>
  <c r="D1117" i="1"/>
  <c r="C1117" i="1"/>
  <c r="D1116" i="1"/>
  <c r="C1116" i="1"/>
  <c r="H1116" i="1" s="1"/>
  <c r="G1115" i="1"/>
  <c r="D1115" i="1"/>
  <c r="C1115" i="1"/>
  <c r="H1115" i="1" s="1"/>
  <c r="G1114" i="1"/>
  <c r="D1114" i="1"/>
  <c r="C1114" i="1"/>
  <c r="H1114" i="1" s="1"/>
  <c r="D1113" i="1"/>
  <c r="C1113" i="1"/>
  <c r="C1112" i="1"/>
  <c r="H1112" i="1" s="1"/>
  <c r="H1111" i="1"/>
  <c r="D1111" i="1"/>
  <c r="C1111" i="1"/>
  <c r="G1111" i="1" s="1"/>
  <c r="D1110" i="1"/>
  <c r="C1110" i="1"/>
  <c r="D1109" i="1"/>
  <c r="C1109" i="1"/>
  <c r="G1109" i="1" s="1"/>
  <c r="H1108" i="1"/>
  <c r="D1108" i="1"/>
  <c r="C1108" i="1"/>
  <c r="G1108" i="1" s="1"/>
  <c r="H1107" i="1"/>
  <c r="D1107" i="1"/>
  <c r="C1107" i="1"/>
  <c r="G1107" i="1" s="1"/>
  <c r="D1106" i="1"/>
  <c r="C1106" i="1"/>
  <c r="D1105" i="1"/>
  <c r="C1105" i="1"/>
  <c r="G1105" i="1" s="1"/>
  <c r="H1104" i="1"/>
  <c r="D1104" i="1"/>
  <c r="C1104" i="1"/>
  <c r="G1104" i="1" s="1"/>
  <c r="H1103" i="1"/>
  <c r="D1103" i="1"/>
  <c r="C1103" i="1"/>
  <c r="G1103" i="1" s="1"/>
  <c r="D1102" i="1"/>
  <c r="C1102" i="1"/>
  <c r="D1101" i="1"/>
  <c r="C1101" i="1"/>
  <c r="G1101" i="1" s="1"/>
  <c r="H1100" i="1"/>
  <c r="D1100" i="1"/>
  <c r="C1100" i="1"/>
  <c r="G1100" i="1" s="1"/>
  <c r="H1099" i="1"/>
  <c r="D1099" i="1"/>
  <c r="C1099" i="1"/>
  <c r="G1099" i="1" s="1"/>
  <c r="D1098" i="1"/>
  <c r="C1098" i="1"/>
  <c r="D1097" i="1"/>
  <c r="C1097" i="1"/>
  <c r="G1097" i="1" s="1"/>
  <c r="H1096" i="1"/>
  <c r="D1096" i="1"/>
  <c r="C1096" i="1"/>
  <c r="G1096" i="1" s="1"/>
  <c r="H1095" i="1"/>
  <c r="D1095" i="1"/>
  <c r="C1095" i="1"/>
  <c r="G1095" i="1" s="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D1073" i="1"/>
  <c r="C1073" i="1"/>
  <c r="G1073" i="1" s="1"/>
  <c r="D1072" i="1"/>
  <c r="C1072" i="1"/>
  <c r="D1071" i="1"/>
  <c r="C1071" i="1"/>
  <c r="G1071" i="1" s="1"/>
  <c r="H1070" i="1"/>
  <c r="D1070" i="1"/>
  <c r="C1070" i="1"/>
  <c r="G1070" i="1" s="1"/>
  <c r="H1069" i="1"/>
  <c r="D1069" i="1"/>
  <c r="C1069" i="1"/>
  <c r="G1069" i="1" s="1"/>
  <c r="H1067" i="1"/>
  <c r="D1067" i="1"/>
  <c r="C1067" i="1"/>
  <c r="G1067" i="1" s="1"/>
  <c r="H1066" i="1"/>
  <c r="D1066" i="1"/>
  <c r="C1066" i="1"/>
  <c r="G1066" i="1" s="1"/>
  <c r="H1065" i="1"/>
  <c r="D1065" i="1"/>
  <c r="C1065" i="1"/>
  <c r="G1065" i="1" s="1"/>
  <c r="H1064" i="1"/>
  <c r="D1064" i="1"/>
  <c r="C1064" i="1"/>
  <c r="G1064" i="1" s="1"/>
  <c r="H1063" i="1"/>
  <c r="D1063" i="1"/>
  <c r="C1063" i="1"/>
  <c r="G1063" i="1" s="1"/>
  <c r="H1062" i="1"/>
  <c r="D1062" i="1"/>
  <c r="C1062" i="1"/>
  <c r="H1061" i="1"/>
  <c r="C1061" i="1"/>
  <c r="D1060" i="1"/>
  <c r="H1060" i="1" s="1"/>
  <c r="C1060" i="1"/>
  <c r="D1059" i="1"/>
  <c r="H1059" i="1" s="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D1050" i="1"/>
  <c r="H1049" i="1"/>
  <c r="G1049" i="1"/>
  <c r="D1049" i="1"/>
  <c r="C1049" i="1"/>
  <c r="H1048" i="1"/>
  <c r="G1048" i="1"/>
  <c r="D1048" i="1"/>
  <c r="C1048" i="1"/>
  <c r="H1047" i="1"/>
  <c r="G1047" i="1"/>
  <c r="D1047" i="1"/>
  <c r="C1047" i="1"/>
  <c r="C1046" i="1"/>
  <c r="H1046" i="1" s="1"/>
  <c r="G1045" i="1"/>
  <c r="D1045" i="1"/>
  <c r="C1045" i="1"/>
  <c r="H1045" i="1" s="1"/>
  <c r="G1044" i="1"/>
  <c r="D1044" i="1"/>
  <c r="C1044" i="1"/>
  <c r="H1044" i="1" s="1"/>
  <c r="D1043" i="1"/>
  <c r="C1043" i="1"/>
  <c r="D1042" i="1"/>
  <c r="C1042" i="1"/>
  <c r="H1042" i="1" s="1"/>
  <c r="D1041" i="1"/>
  <c r="G1041" i="1" s="1"/>
  <c r="C1041" i="1"/>
  <c r="C1040" i="1"/>
  <c r="D1039" i="1"/>
  <c r="C1039" i="1"/>
  <c r="D1038" i="1"/>
  <c r="C1038" i="1"/>
  <c r="D1037" i="1"/>
  <c r="C1037" i="1"/>
  <c r="D1036" i="1"/>
  <c r="C1036" i="1"/>
  <c r="D1035" i="1"/>
  <c r="C1035" i="1"/>
  <c r="C1034" i="1"/>
  <c r="H1034" i="1" s="1"/>
  <c r="D1033" i="1"/>
  <c r="H1033" i="1" s="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D1026" i="1"/>
  <c r="H1026" i="1" s="1"/>
  <c r="C1026" i="1"/>
  <c r="D1025" i="1"/>
  <c r="H1025" i="1" s="1"/>
  <c r="C1025" i="1"/>
  <c r="G1025" i="1" s="1"/>
  <c r="C1024" i="1"/>
  <c r="H1023" i="1"/>
  <c r="G1023" i="1"/>
  <c r="D1023" i="1"/>
  <c r="C1023" i="1"/>
  <c r="H1022" i="1"/>
  <c r="G1022" i="1"/>
  <c r="D1022" i="1"/>
  <c r="C1022" i="1"/>
  <c r="H1021" i="1"/>
  <c r="G1021" i="1"/>
  <c r="D1021" i="1"/>
  <c r="C1021" i="1"/>
  <c r="H1020" i="1"/>
  <c r="G1020" i="1"/>
  <c r="D1020" i="1"/>
  <c r="C1020" i="1"/>
  <c r="H1019" i="1"/>
  <c r="G1019" i="1"/>
  <c r="D1019" i="1"/>
  <c r="C1019" i="1"/>
  <c r="C1018" i="1"/>
  <c r="D1016" i="1"/>
  <c r="C1016" i="1"/>
  <c r="D1015" i="1"/>
  <c r="C1015" i="1"/>
  <c r="D1014" i="1"/>
  <c r="C1014"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H733" i="1"/>
  <c r="G733" i="1"/>
  <c r="D733" i="1"/>
  <c r="C733" i="1"/>
  <c r="H732" i="1"/>
  <c r="D732" i="1"/>
  <c r="G732" i="1" s="1"/>
  <c r="C732" i="1"/>
  <c r="H731" i="1"/>
  <c r="G731" i="1"/>
  <c r="D731" i="1"/>
  <c r="C731" i="1"/>
  <c r="H730" i="1"/>
  <c r="G730" i="1"/>
  <c r="D730" i="1"/>
  <c r="C730" i="1"/>
  <c r="H729" i="1"/>
  <c r="G729" i="1"/>
  <c r="D729" i="1"/>
  <c r="C729" i="1"/>
  <c r="H728" i="1"/>
  <c r="G728" i="1"/>
  <c r="D728" i="1"/>
  <c r="C728" i="1"/>
  <c r="H727" i="1"/>
  <c r="G727" i="1"/>
  <c r="D727" i="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D651" i="1"/>
  <c r="G651" i="1" s="1"/>
  <c r="C651" i="1"/>
  <c r="G650" i="1"/>
  <c r="D650" i="1"/>
  <c r="H650" i="1" s="1"/>
  <c r="C650" i="1"/>
  <c r="D649" i="1"/>
  <c r="D648" i="1"/>
  <c r="H648" i="1" s="1"/>
  <c r="C648" i="1"/>
  <c r="H647" i="1"/>
  <c r="G647" i="1"/>
  <c r="D647" i="1"/>
  <c r="C647" i="1"/>
  <c r="H646" i="1"/>
  <c r="G646" i="1"/>
  <c r="D646" i="1"/>
  <c r="C646" i="1"/>
  <c r="H645" i="1"/>
  <c r="D645" i="1"/>
  <c r="G645" i="1" s="1"/>
  <c r="C645" i="1"/>
  <c r="C642" i="1"/>
  <c r="H636" i="1"/>
  <c r="G636" i="1"/>
  <c r="D636" i="1"/>
  <c r="C636" i="1"/>
  <c r="H635" i="1"/>
  <c r="D635" i="1"/>
  <c r="G635" i="1" s="1"/>
  <c r="C635" i="1"/>
  <c r="D632" i="1"/>
  <c r="C632" i="1"/>
  <c r="D631" i="1"/>
  <c r="C631" i="1"/>
  <c r="C630" i="1"/>
  <c r="H630" i="1" s="1"/>
  <c r="H629" i="1"/>
  <c r="D629" i="1"/>
  <c r="C629" i="1"/>
  <c r="G629" i="1" s="1"/>
  <c r="H628" i="1"/>
  <c r="D628" i="1"/>
  <c r="C628" i="1"/>
  <c r="G628" i="1" s="1"/>
  <c r="H627" i="1"/>
  <c r="D627" i="1"/>
  <c r="C627" i="1"/>
  <c r="G627" i="1" s="1"/>
  <c r="H626" i="1"/>
  <c r="D626" i="1"/>
  <c r="C626" i="1"/>
  <c r="G626" i="1" s="1"/>
  <c r="H625" i="1"/>
  <c r="D625" i="1"/>
  <c r="C625" i="1"/>
  <c r="G625" i="1" s="1"/>
  <c r="H624" i="1"/>
  <c r="D624" i="1"/>
  <c r="C624" i="1"/>
  <c r="G624" i="1" s="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09" i="1"/>
  <c r="G609" i="1"/>
  <c r="D609" i="1"/>
  <c r="C609" i="1"/>
  <c r="H608" i="1"/>
  <c r="G608" i="1"/>
  <c r="D608" i="1"/>
  <c r="C608" i="1"/>
  <c r="H607" i="1"/>
  <c r="G607" i="1"/>
  <c r="D607" i="1"/>
  <c r="C607" i="1"/>
  <c r="H606" i="1"/>
  <c r="G606" i="1"/>
  <c r="D606" i="1"/>
  <c r="C606" i="1"/>
  <c r="H605" i="1"/>
  <c r="G605" i="1"/>
  <c r="D605" i="1"/>
  <c r="C605" i="1"/>
  <c r="H604" i="1"/>
  <c r="G604" i="1"/>
  <c r="D604" i="1"/>
  <c r="C604" i="1"/>
  <c r="G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D583" i="1"/>
  <c r="H582" i="1"/>
  <c r="G582" i="1"/>
  <c r="D582" i="1"/>
  <c r="C582" i="1"/>
  <c r="H581" i="1"/>
  <c r="G581" i="1"/>
  <c r="D581" i="1"/>
  <c r="C581" i="1"/>
  <c r="H580" i="1"/>
  <c r="G580" i="1"/>
  <c r="D580" i="1"/>
  <c r="C580"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H430" i="1"/>
  <c r="G430" i="1"/>
  <c r="D430" i="1"/>
  <c r="C430" i="1"/>
  <c r="H429" i="1"/>
  <c r="G429" i="1"/>
  <c r="D429" i="1"/>
  <c r="C429" i="1"/>
  <c r="H428" i="1"/>
  <c r="G428" i="1"/>
  <c r="D428" i="1"/>
  <c r="C428" i="1"/>
  <c r="H427" i="1"/>
  <c r="G427" i="1"/>
  <c r="D427" i="1"/>
  <c r="C427" i="1"/>
  <c r="H426" i="1"/>
  <c r="G426" i="1"/>
  <c r="D426" i="1"/>
  <c r="C426" i="1"/>
  <c r="D425" i="1"/>
  <c r="C422" i="1"/>
  <c r="D421" i="1"/>
  <c r="G421" i="1" s="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D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C388" i="1"/>
  <c r="H387" i="1"/>
  <c r="G387" i="1"/>
  <c r="D387" i="1"/>
  <c r="C387" i="1"/>
  <c r="H386" i="1"/>
  <c r="G386" i="1"/>
  <c r="D386" i="1"/>
  <c r="C386" i="1"/>
  <c r="H385" i="1"/>
  <c r="G385" i="1"/>
  <c r="D385" i="1"/>
  <c r="C385" i="1"/>
  <c r="H384" i="1"/>
  <c r="G384" i="1"/>
  <c r="D384" i="1"/>
  <c r="C384" i="1"/>
  <c r="D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D364" i="1"/>
  <c r="H364" i="1" s="1"/>
  <c r="C364" i="1"/>
  <c r="H363" i="1"/>
  <c r="G363" i="1"/>
  <c r="D363" i="1"/>
  <c r="C363" i="1"/>
  <c r="H362" i="1"/>
  <c r="G362" i="1"/>
  <c r="D362" i="1"/>
  <c r="C362" i="1"/>
  <c r="D361" i="1"/>
  <c r="G361" i="1" s="1"/>
  <c r="C361" i="1"/>
  <c r="H360" i="1"/>
  <c r="G360" i="1"/>
  <c r="D360" i="1"/>
  <c r="C360" i="1"/>
  <c r="H359" i="1"/>
  <c r="G359" i="1"/>
  <c r="D359" i="1"/>
  <c r="C359" i="1"/>
  <c r="H358" i="1"/>
  <c r="G358" i="1"/>
  <c r="D358" i="1"/>
  <c r="C358" i="1"/>
  <c r="G357" i="1"/>
  <c r="D357" i="1"/>
  <c r="D356" i="1"/>
  <c r="H354" i="1"/>
  <c r="G354" i="1"/>
  <c r="D354" i="1"/>
  <c r="C354" i="1"/>
  <c r="D353" i="1"/>
  <c r="H352" i="1"/>
  <c r="G352" i="1"/>
  <c r="D352" i="1"/>
  <c r="C352" i="1"/>
  <c r="H351" i="1"/>
  <c r="G351" i="1"/>
  <c r="D351" i="1"/>
  <c r="C351" i="1"/>
  <c r="G350"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H301" i="1"/>
  <c r="D301" i="1"/>
  <c r="G301" i="1" s="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68" i="1"/>
  <c r="G268" i="1"/>
  <c r="D268" i="1"/>
  <c r="C268" i="1"/>
  <c r="H267" i="1"/>
  <c r="G267" i="1"/>
  <c r="D267" i="1"/>
  <c r="C267" i="1"/>
  <c r="H266" i="1"/>
  <c r="G266" i="1"/>
  <c r="D266" i="1"/>
  <c r="C266" i="1"/>
  <c r="G265" i="1"/>
  <c r="C265" i="1"/>
  <c r="H264" i="1"/>
  <c r="G264" i="1"/>
  <c r="D264" i="1"/>
  <c r="C264" i="1"/>
  <c r="H263" i="1"/>
  <c r="G263" i="1"/>
  <c r="D263" i="1"/>
  <c r="C263" i="1"/>
  <c r="H262" i="1"/>
  <c r="G262" i="1"/>
  <c r="D262" i="1"/>
  <c r="C262" i="1"/>
  <c r="H261" i="1"/>
  <c r="G261" i="1"/>
  <c r="D261" i="1"/>
  <c r="C261" i="1"/>
  <c r="H260" i="1"/>
  <c r="G260" i="1"/>
  <c r="D260" i="1"/>
  <c r="C260"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G227" i="1"/>
  <c r="D227" i="1"/>
  <c r="H225" i="1"/>
  <c r="G225" i="1"/>
  <c r="D225" i="1"/>
  <c r="C225" i="1"/>
  <c r="H224" i="1"/>
  <c r="G224" i="1"/>
  <c r="D224" i="1"/>
  <c r="C224" i="1"/>
  <c r="H223" i="1"/>
  <c r="G223" i="1"/>
  <c r="D223" i="1"/>
  <c r="C223" i="1"/>
  <c r="H222" i="1"/>
  <c r="G222" i="1"/>
  <c r="D222" i="1"/>
  <c r="C222" i="1"/>
  <c r="G221" i="1"/>
  <c r="D221" i="1"/>
  <c r="H220" i="1"/>
  <c r="G220" i="1"/>
  <c r="D220" i="1"/>
  <c r="C220" i="1"/>
  <c r="H219" i="1"/>
  <c r="G219" i="1"/>
  <c r="D219" i="1"/>
  <c r="C219" i="1"/>
  <c r="C218"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C204" i="1"/>
  <c r="H203" i="1"/>
  <c r="G203" i="1"/>
  <c r="D203" i="1"/>
  <c r="C203" i="1"/>
  <c r="H202" i="1"/>
  <c r="G202" i="1"/>
  <c r="D202" i="1"/>
  <c r="C202" i="1"/>
  <c r="H201" i="1"/>
  <c r="G201" i="1"/>
  <c r="D201" i="1"/>
  <c r="C201" i="1"/>
  <c r="H200" i="1"/>
  <c r="G200" i="1"/>
  <c r="D200" i="1"/>
  <c r="C200" i="1"/>
  <c r="D199" i="1"/>
  <c r="D197" i="1"/>
  <c r="G197" i="1" s="1"/>
  <c r="C197" i="1"/>
  <c r="H196" i="1"/>
  <c r="G196" i="1"/>
  <c r="D196" i="1"/>
  <c r="C196" i="1"/>
  <c r="D195" i="1"/>
  <c r="H195" i="1" s="1"/>
  <c r="C195" i="1"/>
  <c r="D194" i="1"/>
  <c r="H194" i="1" s="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H182" i="1"/>
  <c r="G182" i="1"/>
  <c r="D182" i="1"/>
  <c r="C182" i="1"/>
  <c r="G181" i="1"/>
  <c r="D181" i="1"/>
  <c r="H181" i="1" s="1"/>
  <c r="C181" i="1"/>
  <c r="D180" i="1"/>
  <c r="H180" i="1" s="1"/>
  <c r="C180" i="1"/>
  <c r="H179" i="1"/>
  <c r="G179" i="1"/>
  <c r="D179" i="1"/>
  <c r="C179" i="1"/>
  <c r="G178" i="1"/>
  <c r="D178" i="1"/>
  <c r="H178" i="1" s="1"/>
  <c r="C178" i="1"/>
  <c r="H177" i="1"/>
  <c r="G177" i="1"/>
  <c r="D177" i="1"/>
  <c r="C177" i="1"/>
  <c r="G176" i="1"/>
  <c r="D176" i="1"/>
  <c r="H176" i="1" s="1"/>
  <c r="C176" i="1"/>
  <c r="G175" i="1"/>
  <c r="D175" i="1"/>
  <c r="H175" i="1" s="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D168" i="1"/>
  <c r="G168" i="1" s="1"/>
  <c r="C168" i="1"/>
  <c r="H167" i="1"/>
  <c r="G167" i="1"/>
  <c r="D167" i="1"/>
  <c r="C167" i="1"/>
  <c r="C166" i="1"/>
  <c r="H165" i="1"/>
  <c r="G165" i="1"/>
  <c r="D165" i="1"/>
  <c r="C165" i="1"/>
  <c r="H164" i="1"/>
  <c r="D164" i="1"/>
  <c r="G164" i="1" s="1"/>
  <c r="C164" i="1"/>
  <c r="H163" i="1"/>
  <c r="D163" i="1"/>
  <c r="G163" i="1" s="1"/>
  <c r="C163" i="1"/>
  <c r="H162" i="1"/>
  <c r="G162" i="1"/>
  <c r="D162" i="1"/>
  <c r="C162" i="1"/>
  <c r="H159" i="1"/>
  <c r="G159" i="1"/>
  <c r="D159" i="1"/>
  <c r="C159" i="1"/>
  <c r="H158" i="1"/>
  <c r="G158" i="1"/>
  <c r="D158" i="1"/>
  <c r="C158" i="1"/>
  <c r="H157" i="1"/>
  <c r="G157" i="1"/>
  <c r="D157" i="1"/>
  <c r="C157" i="1"/>
  <c r="G156" i="1"/>
  <c r="C156" i="1"/>
  <c r="H155" i="1"/>
  <c r="D155" i="1"/>
  <c r="G155" i="1" s="1"/>
  <c r="C155" i="1"/>
  <c r="H154" i="1"/>
  <c r="G154" i="1"/>
  <c r="D154" i="1"/>
  <c r="C154" i="1"/>
  <c r="G153" i="1"/>
  <c r="D153" i="1"/>
  <c r="H153" i="1" s="1"/>
  <c r="C153" i="1"/>
  <c r="H152" i="1"/>
  <c r="G152" i="1"/>
  <c r="D152" i="1"/>
  <c r="C152" i="1"/>
  <c r="D151" i="1"/>
  <c r="H151" i="1" s="1"/>
  <c r="C151"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D132" i="1"/>
  <c r="H132" i="1" s="1"/>
  <c r="C132" i="1"/>
  <c r="D131" i="1"/>
  <c r="H131" i="1" s="1"/>
  <c r="C131" i="1"/>
  <c r="H129" i="1"/>
  <c r="G129" i="1"/>
  <c r="D129" i="1"/>
  <c r="C129" i="1"/>
  <c r="H128" i="1"/>
  <c r="G128" i="1"/>
  <c r="D128" i="1"/>
  <c r="C128" i="1"/>
  <c r="G127" i="1"/>
  <c r="D127" i="1"/>
  <c r="H127" i="1" s="1"/>
  <c r="C127" i="1"/>
  <c r="G126" i="1"/>
  <c r="D126" i="1"/>
  <c r="H126" i="1" s="1"/>
  <c r="C126" i="1"/>
  <c r="C125" i="1"/>
  <c r="H124" i="1"/>
  <c r="G124" i="1"/>
  <c r="D124" i="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G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D54" i="1"/>
  <c r="H53" i="1"/>
  <c r="G53" i="1"/>
  <c r="D53" i="1"/>
  <c r="C53" i="1"/>
  <c r="D52" i="1"/>
  <c r="H52" i="1" s="1"/>
  <c r="C52" i="1"/>
  <c r="H51" i="1"/>
  <c r="G51" i="1"/>
  <c r="D51" i="1"/>
  <c r="C51" i="1"/>
  <c r="H50" i="1"/>
  <c r="G50" i="1"/>
  <c r="D50" i="1"/>
  <c r="C50" i="1"/>
  <c r="D49" i="1"/>
  <c r="H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C39" i="1"/>
  <c r="H38" i="1"/>
  <c r="G38" i="1"/>
  <c r="D38" i="1"/>
  <c r="C38" i="1"/>
  <c r="H37" i="1"/>
  <c r="G37" i="1"/>
  <c r="D37" i="1"/>
  <c r="C37" i="1"/>
  <c r="H36" i="1"/>
  <c r="G36" i="1"/>
  <c r="D36" i="1"/>
  <c r="C36" i="1"/>
  <c r="H35" i="1"/>
  <c r="G35" i="1"/>
  <c r="D35" i="1"/>
  <c r="C35" i="1"/>
  <c r="H34" i="1"/>
  <c r="G34" i="1"/>
  <c r="D34" i="1"/>
  <c r="C34" i="1"/>
  <c r="H33" i="1"/>
  <c r="G33" i="1"/>
  <c r="D33" i="1"/>
  <c r="C33"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G1340" i="1" l="1"/>
  <c r="G1200" i="1"/>
  <c r="E319" i="9"/>
  <c r="B319" i="9" s="1"/>
  <c r="G1264" i="1"/>
  <c r="G1266" i="1"/>
  <c r="G1389" i="1"/>
  <c r="G1388" i="1"/>
  <c r="G1387" i="1"/>
  <c r="G1386" i="1"/>
  <c r="G1385" i="1"/>
  <c r="H1384" i="1"/>
  <c r="G1384" i="1"/>
  <c r="H1258" i="1"/>
  <c r="G1267" i="1"/>
  <c r="G1265" i="1"/>
  <c r="E303" i="9"/>
  <c r="B303" i="9" s="1"/>
  <c r="E37" i="9"/>
  <c r="E320" i="9"/>
  <c r="B320" i="9" s="1"/>
  <c r="E327" i="9"/>
  <c r="B327" i="9" s="1"/>
  <c r="G1307" i="1"/>
  <c r="H1306" i="1"/>
  <c r="G1383" i="1"/>
  <c r="G1382" i="1"/>
  <c r="G1370" i="1"/>
  <c r="G1342" i="1"/>
  <c r="G1341" i="1"/>
  <c r="G1339" i="1"/>
  <c r="G1312" i="1"/>
  <c r="G1311" i="1"/>
  <c r="G1306" i="1"/>
  <c r="G1305" i="1"/>
  <c r="H1256" i="1"/>
  <c r="D1256" i="1"/>
  <c r="G1256" i="1" s="1"/>
  <c r="E340" i="9"/>
  <c r="B340" i="9" s="1"/>
  <c r="E337" i="9"/>
  <c r="B337" i="9" s="1"/>
  <c r="H1201" i="1"/>
  <c r="H1188" i="1"/>
  <c r="F181" i="5"/>
  <c r="H1185" i="1"/>
  <c r="H1184" i="1"/>
  <c r="F341" i="9"/>
  <c r="B341" i="9" s="1"/>
  <c r="G1062" i="1"/>
  <c r="G1060" i="1"/>
  <c r="G1059" i="1"/>
  <c r="H1041" i="1"/>
  <c r="G1027" i="1"/>
  <c r="G1026" i="1"/>
  <c r="G1024" i="1"/>
  <c r="G1682" i="1"/>
  <c r="H1601" i="1"/>
  <c r="G1634" i="1"/>
  <c r="D51" i="8"/>
  <c r="C1628" i="1" s="1"/>
  <c r="H1607" i="1"/>
  <c r="G1594" i="1"/>
  <c r="G1593" i="1"/>
  <c r="G1588" i="1"/>
  <c r="D6" i="8"/>
  <c r="E22" i="7"/>
  <c r="D1555" i="1" s="1"/>
  <c r="G1555" i="1"/>
  <c r="E34" i="9"/>
  <c r="B34" i="9" s="1"/>
  <c r="F244" i="9"/>
  <c r="B244" i="9" s="1"/>
  <c r="G416" i="1"/>
  <c r="G414" i="1"/>
  <c r="G648" i="1"/>
  <c r="F656" i="4"/>
  <c r="F428" i="4"/>
  <c r="H298" i="1"/>
  <c r="H421" i="1"/>
  <c r="E648" i="4"/>
  <c r="F648" i="4" s="1"/>
  <c r="G299" i="1"/>
  <c r="D422" i="1"/>
  <c r="F427" i="4"/>
  <c r="E647" i="4"/>
  <c r="D641" i="1" s="1"/>
  <c r="G1505" i="1"/>
  <c r="G180" i="1"/>
  <c r="E51" i="9"/>
  <c r="B51" i="9" s="1"/>
  <c r="D374" i="1"/>
  <c r="E373" i="4"/>
  <c r="H361" i="1"/>
  <c r="G364" i="1"/>
  <c r="G212" i="1"/>
  <c r="H212" i="1"/>
  <c r="E202" i="4"/>
  <c r="D198" i="1" s="1"/>
  <c r="F216" i="4"/>
  <c r="H197" i="1"/>
  <c r="G195" i="1"/>
  <c r="G194" i="1"/>
  <c r="F243" i="9"/>
  <c r="B243" i="9" s="1"/>
  <c r="G193" i="1"/>
  <c r="G190" i="1"/>
  <c r="G192" i="1"/>
  <c r="E55" i="9"/>
  <c r="B55" i="9" s="1"/>
  <c r="B242" i="9"/>
  <c r="E52" i="9"/>
  <c r="B52" i="9" s="1"/>
  <c r="F239" i="9"/>
  <c r="B239" i="9" s="1"/>
  <c r="B238" i="9"/>
  <c r="E50" i="9"/>
  <c r="B50" i="9" s="1"/>
  <c r="G174" i="1"/>
  <c r="G151" i="1"/>
  <c r="F134" i="4"/>
  <c r="F135" i="4"/>
  <c r="G132" i="1"/>
  <c r="G131" i="1"/>
  <c r="G125" i="1"/>
  <c r="H125" i="1"/>
  <c r="E125" i="4"/>
  <c r="D121" i="1" s="1"/>
  <c r="H121" i="1" s="1"/>
  <c r="F129" i="4"/>
  <c r="D122" i="1"/>
  <c r="F126" i="4"/>
  <c r="E106" i="4"/>
  <c r="D102" i="1" s="1"/>
  <c r="F236" i="9"/>
  <c r="B236" i="9" s="1"/>
  <c r="G66" i="1"/>
  <c r="F68" i="4"/>
  <c r="E35" i="9"/>
  <c r="B35" i="9" s="1"/>
  <c r="H64" i="1"/>
  <c r="G65" i="1"/>
  <c r="G49" i="1"/>
  <c r="G52" i="1"/>
  <c r="F53" i="4"/>
  <c r="H1035" i="1"/>
  <c r="G1035" i="1"/>
  <c r="H1039" i="1"/>
  <c r="G1039" i="1"/>
  <c r="H1043" i="1"/>
  <c r="G1043" i="1"/>
  <c r="G1072" i="1"/>
  <c r="H1072" i="1"/>
  <c r="G1094" i="1"/>
  <c r="H1094" i="1"/>
  <c r="H1117" i="1"/>
  <c r="G1117" i="1"/>
  <c r="G32" i="1"/>
  <c r="H1165" i="1"/>
  <c r="G1165" i="1"/>
  <c r="H1183" i="1"/>
  <c r="G1183" i="1"/>
  <c r="H1199" i="1"/>
  <c r="G1199" i="1"/>
  <c r="H1036" i="1"/>
  <c r="G1036" i="1"/>
  <c r="H1038" i="1"/>
  <c r="G1038" i="1"/>
  <c r="H1040" i="1"/>
  <c r="G1040" i="1"/>
  <c r="G1098" i="1"/>
  <c r="H1098" i="1"/>
  <c r="G1106" i="1"/>
  <c r="H1106" i="1"/>
  <c r="H1113" i="1"/>
  <c r="G1113" i="1"/>
  <c r="H1121" i="1"/>
  <c r="G1121" i="1"/>
  <c r="H1149" i="1"/>
  <c r="G1149" i="1"/>
  <c r="H1037" i="1"/>
  <c r="G1037" i="1"/>
  <c r="G1102" i="1"/>
  <c r="H1102" i="1"/>
  <c r="G1110" i="1"/>
  <c r="H1110" i="1"/>
  <c r="H1145" i="1"/>
  <c r="G1145" i="1"/>
  <c r="D424" i="1"/>
  <c r="H632" i="1"/>
  <c r="G632" i="1"/>
  <c r="H1014" i="1"/>
  <c r="G1014" i="1"/>
  <c r="H1016" i="1"/>
  <c r="G1016" i="1"/>
  <c r="H1157" i="1"/>
  <c r="G1157" i="1"/>
  <c r="H1191" i="1"/>
  <c r="G1191" i="1"/>
  <c r="G166" i="1"/>
  <c r="G39" i="1"/>
  <c r="G204" i="1"/>
  <c r="G401" i="1"/>
  <c r="H631" i="1"/>
  <c r="G631" i="1"/>
  <c r="H1013" i="1"/>
  <c r="G1013" i="1"/>
  <c r="H1015" i="1"/>
  <c r="G1015" i="1"/>
  <c r="H1153" i="1"/>
  <c r="G1153" i="1"/>
  <c r="H1161" i="1"/>
  <c r="G1161" i="1"/>
  <c r="H1169" i="1"/>
  <c r="G1169" i="1"/>
  <c r="H1187" i="1"/>
  <c r="G1187" i="1"/>
  <c r="H1195" i="1"/>
  <c r="G1195" i="1"/>
  <c r="H1203" i="1"/>
  <c r="G1203" i="1"/>
  <c r="H1628" i="1"/>
  <c r="G1628" i="1"/>
  <c r="J1561" i="1"/>
  <c r="F274" i="4"/>
  <c r="D273" i="4"/>
  <c r="E135" i="5"/>
  <c r="D1140" i="1" s="1"/>
  <c r="D1141" i="1"/>
  <c r="H1141" i="1" s="1"/>
  <c r="D296" i="5"/>
  <c r="F297" i="5"/>
  <c r="F10" i="6"/>
  <c r="D5" i="6"/>
  <c r="C1409" i="1"/>
  <c r="G1432" i="1"/>
  <c r="G1542" i="1"/>
  <c r="I1542" i="1" s="1"/>
  <c r="G1579" i="1"/>
  <c r="H1579" i="1"/>
  <c r="G1633" i="1"/>
  <c r="G1637" i="1"/>
  <c r="G1641" i="1"/>
  <c r="G1645" i="1"/>
  <c r="G1649" i="1"/>
  <c r="G1653" i="1"/>
  <c r="G1661" i="1"/>
  <c r="G1669" i="1"/>
  <c r="G1673" i="1"/>
  <c r="G1677" i="1"/>
  <c r="G1681" i="1"/>
  <c r="F8" i="4"/>
  <c r="D7" i="4"/>
  <c r="G221" i="9"/>
  <c r="E221" i="9" s="1"/>
  <c r="B221" i="9" s="1"/>
  <c r="E153" i="4"/>
  <c r="F165" i="4"/>
  <c r="D164" i="4"/>
  <c r="F203" i="4"/>
  <c r="D202" i="4"/>
  <c r="E262" i="4"/>
  <c r="D258" i="1" s="1"/>
  <c r="E597" i="4"/>
  <c r="D591" i="1" s="1"/>
  <c r="D1018" i="1"/>
  <c r="E12" i="5"/>
  <c r="F291" i="5"/>
  <c r="C1295" i="1"/>
  <c r="D1401" i="1"/>
  <c r="I27" i="3"/>
  <c r="D38" i="7"/>
  <c r="C1572" i="1"/>
  <c r="C1583" i="1"/>
  <c r="C4" i="1"/>
  <c r="C57" i="1"/>
  <c r="C130" i="1"/>
  <c r="C270" i="1"/>
  <c r="C353" i="1"/>
  <c r="C423" i="1"/>
  <c r="C508" i="1"/>
  <c r="C583" i="1"/>
  <c r="C585" i="1"/>
  <c r="G630" i="1"/>
  <c r="C649" i="1"/>
  <c r="G1034" i="1"/>
  <c r="G1046" i="1"/>
  <c r="G1124" i="1"/>
  <c r="G1141" i="1"/>
  <c r="H1227" i="1"/>
  <c r="H1231" i="1"/>
  <c r="H1235" i="1"/>
  <c r="H1239" i="1"/>
  <c r="H1243" i="1"/>
  <c r="H1247" i="1"/>
  <c r="H1251" i="1"/>
  <c r="G1258" i="1"/>
  <c r="H1268" i="1"/>
  <c r="H1272" i="1"/>
  <c r="H1276" i="1"/>
  <c r="G1279" i="1"/>
  <c r="H1403" i="1"/>
  <c r="G1410" i="1"/>
  <c r="G1414" i="1"/>
  <c r="H1418" i="1"/>
  <c r="H1436" i="1"/>
  <c r="H1440" i="1"/>
  <c r="H1444" i="1"/>
  <c r="H1448" i="1"/>
  <c r="G1451" i="1"/>
  <c r="G1455" i="1"/>
  <c r="G1462" i="1"/>
  <c r="G1463" i="1"/>
  <c r="G1464" i="1"/>
  <c r="G1465" i="1"/>
  <c r="G1466" i="1"/>
  <c r="G1467" i="1"/>
  <c r="G1468" i="1"/>
  <c r="G1469" i="1"/>
  <c r="G1470" i="1"/>
  <c r="G1471" i="1"/>
  <c r="G1472" i="1"/>
  <c r="G1473" i="1"/>
  <c r="G1474" i="1"/>
  <c r="G1475" i="1"/>
  <c r="G1476" i="1"/>
  <c r="G1477" i="1"/>
  <c r="H1481" i="1"/>
  <c r="H1497" i="1"/>
  <c r="H1501" i="1"/>
  <c r="H1505" i="1"/>
  <c r="H1509" i="1"/>
  <c r="G1512" i="1"/>
  <c r="G1519" i="1"/>
  <c r="G1520" i="1"/>
  <c r="G1521" i="1"/>
  <c r="G1522" i="1"/>
  <c r="G1523" i="1"/>
  <c r="G1524" i="1"/>
  <c r="G1526" i="1"/>
  <c r="G1527" i="1"/>
  <c r="G1528" i="1"/>
  <c r="G1529" i="1"/>
  <c r="G1530" i="1"/>
  <c r="G1531" i="1"/>
  <c r="G1532" i="1"/>
  <c r="G1533" i="1"/>
  <c r="G1534" i="1"/>
  <c r="G1535" i="1"/>
  <c r="G1536" i="1"/>
  <c r="H1539" i="1"/>
  <c r="G1546" i="1"/>
  <c r="I1546" i="1" s="1"/>
  <c r="J1547" i="1"/>
  <c r="J1548" i="1"/>
  <c r="G1550" i="1"/>
  <c r="I1550" i="1" s="1"/>
  <c r="H1551" i="1"/>
  <c r="I1551" i="1" s="1"/>
  <c r="H1552" i="1"/>
  <c r="I1552" i="1" s="1"/>
  <c r="H1553" i="1"/>
  <c r="I1553" i="1" s="1"/>
  <c r="G1558" i="1"/>
  <c r="H1559" i="1"/>
  <c r="I1559" i="1" s="1"/>
  <c r="H1560" i="1"/>
  <c r="I1560" i="1" s="1"/>
  <c r="H1561" i="1"/>
  <c r="I1561" i="1" s="1"/>
  <c r="G1565" i="1"/>
  <c r="I1565" i="1" s="1"/>
  <c r="H1587" i="1"/>
  <c r="G1589" i="1"/>
  <c r="H1603" i="1"/>
  <c r="G1614" i="1"/>
  <c r="H1616" i="1"/>
  <c r="G1616" i="1"/>
  <c r="E7" i="4"/>
  <c r="D49" i="4"/>
  <c r="E164" i="4"/>
  <c r="D160" i="1" s="1"/>
  <c r="E354" i="4"/>
  <c r="D349" i="1" s="1"/>
  <c r="D491" i="4"/>
  <c r="D584" i="4"/>
  <c r="F603" i="4"/>
  <c r="D597" i="4"/>
  <c r="F13" i="5"/>
  <c r="F19" i="5"/>
  <c r="F29" i="5"/>
  <c r="F35" i="5"/>
  <c r="F45" i="5"/>
  <c r="C1050" i="1"/>
  <c r="F52" i="5"/>
  <c r="C1057" i="1"/>
  <c r="G314" i="9"/>
  <c r="F89" i="5"/>
  <c r="D88" i="5"/>
  <c r="D274" i="5"/>
  <c r="F277" i="5"/>
  <c r="D1486" i="1"/>
  <c r="H1486" i="1" s="1"/>
  <c r="E89" i="6"/>
  <c r="D1485" i="1" s="1"/>
  <c r="H1485" i="1" s="1"/>
  <c r="I34" i="3"/>
  <c r="E5" i="7"/>
  <c r="G296" i="9"/>
  <c r="E296" i="9" s="1"/>
  <c r="B296" i="9" s="1"/>
  <c r="G191" i="9"/>
  <c r="E191" i="9" s="1"/>
  <c r="B191" i="9" s="1"/>
  <c r="G193" i="9"/>
  <c r="E193" i="9" s="1"/>
  <c r="B193" i="9" s="1"/>
  <c r="J1553" i="1"/>
  <c r="G1566" i="1"/>
  <c r="I1566" i="1" s="1"/>
  <c r="H1566" i="1"/>
  <c r="F154" i="4"/>
  <c r="D153" i="4"/>
  <c r="D230" i="4"/>
  <c r="F231" i="4"/>
  <c r="F263" i="4"/>
  <c r="D262" i="4"/>
  <c r="F437" i="4"/>
  <c r="D431" i="4"/>
  <c r="H336" i="9"/>
  <c r="D1182" i="1"/>
  <c r="H339" i="9"/>
  <c r="D1223" i="1"/>
  <c r="C1068" i="1"/>
  <c r="C1406" i="1"/>
  <c r="H1478" i="1"/>
  <c r="G1547" i="1"/>
  <c r="H1548" i="1"/>
  <c r="I1548" i="1" s="1"/>
  <c r="G1570" i="1"/>
  <c r="H1570" i="1"/>
  <c r="G1574" i="1"/>
  <c r="H1574" i="1"/>
  <c r="G1592" i="1"/>
  <c r="H1595" i="1"/>
  <c r="G1597" i="1"/>
  <c r="H1620" i="1"/>
  <c r="G1620" i="1"/>
  <c r="G1625" i="1"/>
  <c r="G1629" i="1"/>
  <c r="G1657" i="1"/>
  <c r="G1665" i="1"/>
  <c r="G1685" i="1"/>
  <c r="F225" i="4"/>
  <c r="D221" i="4"/>
  <c r="D361" i="4"/>
  <c r="F362" i="4"/>
  <c r="F629" i="4"/>
  <c r="D1076" i="1"/>
  <c r="F71" i="5"/>
  <c r="E70" i="5"/>
  <c r="F70" i="5" s="1"/>
  <c r="C54" i="1"/>
  <c r="C150" i="1"/>
  <c r="C161" i="1"/>
  <c r="C199" i="1"/>
  <c r="C259" i="1"/>
  <c r="C279" i="1"/>
  <c r="C383" i="1"/>
  <c r="C393" i="1"/>
  <c r="C407" i="1"/>
  <c r="C431" i="1"/>
  <c r="C610" i="1"/>
  <c r="C641" i="1"/>
  <c r="D150" i="1"/>
  <c r="D218" i="1"/>
  <c r="D259" i="1"/>
  <c r="D270" i="1"/>
  <c r="D316" i="1"/>
  <c r="D388" i="1"/>
  <c r="D579" i="1"/>
  <c r="D601" i="1"/>
  <c r="G1042" i="1"/>
  <c r="H1071" i="1"/>
  <c r="H1097" i="1"/>
  <c r="H1101" i="1"/>
  <c r="H1105" i="1"/>
  <c r="H1109" i="1"/>
  <c r="G1112" i="1"/>
  <c r="G1116" i="1"/>
  <c r="G1120" i="1"/>
  <c r="G1144" i="1"/>
  <c r="G1148" i="1"/>
  <c r="G1156" i="1"/>
  <c r="G1160" i="1"/>
  <c r="G1164" i="1"/>
  <c r="G1168" i="1"/>
  <c r="G1186" i="1"/>
  <c r="G1190" i="1"/>
  <c r="G1194" i="1"/>
  <c r="G1198" i="1"/>
  <c r="G1202" i="1"/>
  <c r="G1206" i="1"/>
  <c r="H1226" i="1"/>
  <c r="H1230" i="1"/>
  <c r="H1234" i="1"/>
  <c r="H1238" i="1"/>
  <c r="H1242" i="1"/>
  <c r="H1246" i="1"/>
  <c r="H1250" i="1"/>
  <c r="H1254" i="1"/>
  <c r="G1257" i="1"/>
  <c r="H1271" i="1"/>
  <c r="H1275" i="1"/>
  <c r="C1301" i="1"/>
  <c r="H1402" i="1"/>
  <c r="G1413" i="1"/>
  <c r="G1417" i="1"/>
  <c r="H1435" i="1"/>
  <c r="H1439" i="1"/>
  <c r="H1443" i="1"/>
  <c r="H1447" i="1"/>
  <c r="G1450" i="1"/>
  <c r="G1454" i="1"/>
  <c r="H1480" i="1"/>
  <c r="H1484" i="1"/>
  <c r="H1496" i="1"/>
  <c r="H1500" i="1"/>
  <c r="H1504" i="1"/>
  <c r="H1508" i="1"/>
  <c r="G1511" i="1"/>
  <c r="H1542" i="1"/>
  <c r="J1543" i="1"/>
  <c r="G1543" i="1"/>
  <c r="I1543" i="1" s="1"/>
  <c r="J1544" i="1"/>
  <c r="J1546" i="1"/>
  <c r="J1549" i="1"/>
  <c r="H1550" i="1"/>
  <c r="J1551" i="1"/>
  <c r="J1552" i="1"/>
  <c r="G1554" i="1"/>
  <c r="I1554" i="1" s="1"/>
  <c r="H1555" i="1"/>
  <c r="J1557" i="1"/>
  <c r="H1558" i="1"/>
  <c r="J1559" i="1"/>
  <c r="J1560" i="1"/>
  <c r="G1562" i="1"/>
  <c r="I1562" i="1" s="1"/>
  <c r="H1563" i="1"/>
  <c r="J1565" i="1"/>
  <c r="J1566" i="1"/>
  <c r="G1569" i="1"/>
  <c r="I1569" i="1" s="1"/>
  <c r="G1573" i="1"/>
  <c r="I1573" i="1" s="1"/>
  <c r="I1575" i="1"/>
  <c r="G1578" i="1"/>
  <c r="I1578" i="1" s="1"/>
  <c r="I1580" i="1"/>
  <c r="G1584" i="1"/>
  <c r="H1604" i="1"/>
  <c r="G1604" i="1"/>
  <c r="H1608" i="1"/>
  <c r="G1608" i="1"/>
  <c r="H1612" i="1"/>
  <c r="G1612" i="1"/>
  <c r="H1617" i="1"/>
  <c r="G1617" i="1"/>
  <c r="H1624" i="1"/>
  <c r="G1624"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141" i="4"/>
  <c r="D140" i="4"/>
  <c r="D373" i="4"/>
  <c r="B195" i="9"/>
  <c r="F536" i="4"/>
  <c r="D571" i="4"/>
  <c r="D12" i="5"/>
  <c r="F136" i="5"/>
  <c r="D135" i="5"/>
  <c r="F94" i="6"/>
  <c r="C1490" i="1"/>
  <c r="E114" i="6"/>
  <c r="B41" i="9"/>
  <c r="B87" i="9"/>
  <c r="F204" i="5"/>
  <c r="D203" i="5"/>
  <c r="F61" i="6"/>
  <c r="D35" i="6"/>
  <c r="B37" i="9"/>
  <c r="B40" i="9"/>
  <c r="B69" i="9"/>
  <c r="B72" i="9"/>
  <c r="B101" i="9"/>
  <c r="C1208" i="1"/>
  <c r="G1556" i="1"/>
  <c r="G1564" i="1"/>
  <c r="I1564" i="1" s="1"/>
  <c r="J1564" i="1"/>
  <c r="G1568" i="1"/>
  <c r="I1568" i="1" s="1"/>
  <c r="J1568" i="1"/>
  <c r="G1576" i="1"/>
  <c r="I1576" i="1" s="1"/>
  <c r="J1576" i="1"/>
  <c r="G1581" i="1"/>
  <c r="I1581" i="1" s="1"/>
  <c r="J1581" i="1"/>
  <c r="E49" i="4"/>
  <c r="D45" i="1" s="1"/>
  <c r="F83" i="4"/>
  <c r="D82" i="4"/>
  <c r="F107" i="4"/>
  <c r="D106" i="4"/>
  <c r="F160" i="4"/>
  <c r="F170" i="4"/>
  <c r="E230" i="4"/>
  <c r="D226" i="1" s="1"/>
  <c r="D309" i="4"/>
  <c r="F310" i="4"/>
  <c r="F467" i="4"/>
  <c r="D466" i="4"/>
  <c r="E203" i="5"/>
  <c r="E177" i="5" s="1"/>
  <c r="D1208" i="1"/>
  <c r="F237" i="5"/>
  <c r="D219" i="5"/>
  <c r="E35" i="6"/>
  <c r="D1432" i="1"/>
  <c r="H1432" i="1" s="1"/>
  <c r="D25" i="8"/>
  <c r="C1602" i="1" s="1"/>
  <c r="B39" i="9"/>
  <c r="B71" i="9"/>
  <c r="B157" i="9"/>
  <c r="G225" i="9"/>
  <c r="E225" i="9" s="1"/>
  <c r="B225" i="9" s="1"/>
  <c r="D7" i="5"/>
  <c r="H314" i="9"/>
  <c r="E88" i="5"/>
  <c r="D1093" i="1" s="1"/>
  <c r="G315" i="9"/>
  <c r="E315" i="9" s="1"/>
  <c r="B315" i="9" s="1"/>
  <c r="G316" i="9"/>
  <c r="E316" i="9" s="1"/>
  <c r="B316" i="9" s="1"/>
  <c r="D147" i="5"/>
  <c r="F130" i="6"/>
  <c r="D129" i="6"/>
  <c r="D5" i="7"/>
  <c r="D45" i="8"/>
  <c r="H310" i="9"/>
  <c r="G310" i="9"/>
  <c r="E310" i="9" s="1"/>
  <c r="B310" i="9" s="1"/>
  <c r="H309" i="9"/>
  <c r="M228" i="9"/>
  <c r="H308" i="9"/>
  <c r="E308" i="9" s="1"/>
  <c r="B308" i="9" s="1"/>
  <c r="L228" i="9"/>
  <c r="G212" i="9"/>
  <c r="E212" i="9" s="1"/>
  <c r="B212" i="9" s="1"/>
  <c r="G211" i="9"/>
  <c r="E211" i="9" s="1"/>
  <c r="B211" i="9" s="1"/>
  <c r="G210" i="9"/>
  <c r="E210" i="9" s="1"/>
  <c r="B210" i="9" s="1"/>
  <c r="G209" i="9"/>
  <c r="E209" i="9" s="1"/>
  <c r="B209" i="9" s="1"/>
  <c r="G208" i="9"/>
  <c r="E208" i="9" s="1"/>
  <c r="B208" i="9" s="1"/>
  <c r="L207" i="9"/>
  <c r="F207" i="9" s="1"/>
  <c r="G309" i="9"/>
  <c r="E309" i="9" s="1"/>
  <c r="B309"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23" i="9"/>
  <c r="E223" i="9" s="1"/>
  <c r="B223" i="9" s="1"/>
  <c r="G215" i="9"/>
  <c r="E215" i="9" s="1"/>
  <c r="B215" i="9" s="1"/>
  <c r="G213" i="9"/>
  <c r="E213" i="9" s="1"/>
  <c r="B213" i="9" s="1"/>
  <c r="G205" i="9"/>
  <c r="E205" i="9" s="1"/>
  <c r="B205" i="9" s="1"/>
  <c r="G197" i="9"/>
  <c r="E197" i="9" s="1"/>
  <c r="B197" i="9" s="1"/>
  <c r="G189" i="9"/>
  <c r="E189" i="9" s="1"/>
  <c r="B189"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201" i="9"/>
  <c r="E201" i="9" s="1"/>
  <c r="B201" i="9" s="1"/>
  <c r="G199" i="9"/>
  <c r="E199" i="9" s="1"/>
  <c r="B199" i="9" s="1"/>
  <c r="G192" i="9"/>
  <c r="E192" i="9" s="1"/>
  <c r="B192" i="9" s="1"/>
  <c r="G185" i="9"/>
  <c r="E185" i="9" s="1"/>
  <c r="B185" i="9" s="1"/>
  <c r="G183" i="9"/>
  <c r="E183" i="9" s="1"/>
  <c r="B183" i="9" s="1"/>
  <c r="I10" i="9"/>
  <c r="B172" i="9"/>
  <c r="H179" i="9"/>
  <c r="G187" i="9"/>
  <c r="E187" i="9" s="1"/>
  <c r="B187" i="9" s="1"/>
  <c r="G200" i="9"/>
  <c r="E200" i="9" s="1"/>
  <c r="B200" i="9" s="1"/>
  <c r="G204" i="9"/>
  <c r="E204" i="9" s="1"/>
  <c r="B204" i="9" s="1"/>
  <c r="G207" i="9"/>
  <c r="E207" i="9" s="1"/>
  <c r="G214" i="9"/>
  <c r="E214" i="9" s="1"/>
  <c r="B214" i="9" s="1"/>
  <c r="G217" i="9"/>
  <c r="E217" i="9" s="1"/>
  <c r="B217" i="9" s="1"/>
  <c r="F393" i="4"/>
  <c r="D522" i="4"/>
  <c r="E571" i="4"/>
  <c r="D565" i="1" s="1"/>
  <c r="E629" i="4"/>
  <c r="D623" i="1" s="1"/>
  <c r="G623" i="1" s="1"/>
  <c r="D178" i="5"/>
  <c r="E255" i="5"/>
  <c r="F260" i="5"/>
  <c r="E27" i="9"/>
  <c r="B27" i="9" s="1"/>
  <c r="E43" i="9"/>
  <c r="B43" i="9" s="1"/>
  <c r="E59" i="9"/>
  <c r="B59" i="9" s="1"/>
  <c r="E75" i="9"/>
  <c r="B75" i="9" s="1"/>
  <c r="E91" i="9"/>
  <c r="B91" i="9" s="1"/>
  <c r="E103" i="9"/>
  <c r="B103" i="9" s="1"/>
  <c r="E119" i="9"/>
  <c r="B119" i="9" s="1"/>
  <c r="E135" i="9"/>
  <c r="B135" i="9" s="1"/>
  <c r="E151" i="9"/>
  <c r="B151" i="9" s="1"/>
  <c r="E159" i="9"/>
  <c r="B159" i="9" s="1"/>
  <c r="B171" i="9"/>
  <c r="G196" i="9"/>
  <c r="E196" i="9" s="1"/>
  <c r="B196" i="9" s="1"/>
  <c r="B104" i="9"/>
  <c r="B112" i="9"/>
  <c r="B120" i="9"/>
  <c r="B128" i="9"/>
  <c r="B136" i="9"/>
  <c r="B144" i="9"/>
  <c r="B152" i="9"/>
  <c r="B173" i="9"/>
  <c r="B229" i="9"/>
  <c r="B233" i="9"/>
  <c r="B237" i="9"/>
  <c r="B241" i="9"/>
  <c r="B245" i="9"/>
  <c r="B249" i="9"/>
  <c r="B253" i="9"/>
  <c r="B257" i="9"/>
  <c r="B261" i="9"/>
  <c r="B265" i="9"/>
  <c r="B269" i="9"/>
  <c r="B273" i="9"/>
  <c r="B277" i="9"/>
  <c r="B281" i="9"/>
  <c r="B285" i="9"/>
  <c r="B289" i="9"/>
  <c r="E107" i="9"/>
  <c r="B107" i="9" s="1"/>
  <c r="E115" i="9"/>
  <c r="B115" i="9" s="1"/>
  <c r="E123" i="9"/>
  <c r="B123" i="9" s="1"/>
  <c r="E131" i="9"/>
  <c r="B131" i="9" s="1"/>
  <c r="E139" i="9"/>
  <c r="B139" i="9" s="1"/>
  <c r="E147" i="9"/>
  <c r="B147" i="9" s="1"/>
  <c r="E155" i="9"/>
  <c r="B155" i="9" s="1"/>
  <c r="E307" i="9"/>
  <c r="B307" i="9" s="1"/>
  <c r="E312" i="9"/>
  <c r="B312" i="9" s="1"/>
  <c r="B317" i="9"/>
  <c r="B321" i="9"/>
  <c r="B325" i="9"/>
  <c r="B329" i="9"/>
  <c r="B333" i="9"/>
  <c r="D44" i="8" l="1"/>
  <c r="C1621" i="1" s="1"/>
  <c r="D642" i="1"/>
  <c r="H642" i="1" s="1"/>
  <c r="H422" i="1"/>
  <c r="G422" i="1"/>
  <c r="D368" i="1"/>
  <c r="E360" i="4"/>
  <c r="D355" i="1" s="1"/>
  <c r="G374" i="1"/>
  <c r="H374" i="1"/>
  <c r="G121" i="1"/>
  <c r="F125" i="4"/>
  <c r="G122" i="1"/>
  <c r="H122" i="1"/>
  <c r="D1181" i="1"/>
  <c r="H19" i="9"/>
  <c r="E19" i="9" s="1"/>
  <c r="B19" i="9" s="1"/>
  <c r="I24" i="3"/>
  <c r="F178" i="5"/>
  <c r="D177" i="5"/>
  <c r="C1182" i="1"/>
  <c r="G336" i="9"/>
  <c r="E336" i="9" s="1"/>
  <c r="B336" i="9" s="1"/>
  <c r="D1431" i="1"/>
  <c r="I28" i="3"/>
  <c r="D1510" i="1"/>
  <c r="I30" i="3"/>
  <c r="F571" i="4"/>
  <c r="C565" i="1"/>
  <c r="H601" i="1"/>
  <c r="G601" i="1"/>
  <c r="H150" i="1"/>
  <c r="G150" i="1"/>
  <c r="H1076" i="1"/>
  <c r="G1076" i="1"/>
  <c r="F230" i="4"/>
  <c r="C226" i="1"/>
  <c r="D251" i="5"/>
  <c r="F274" i="5"/>
  <c r="C1278" i="1"/>
  <c r="H1057" i="1"/>
  <c r="G1057" i="1"/>
  <c r="F49" i="4"/>
  <c r="C45" i="1"/>
  <c r="H649" i="1"/>
  <c r="G649" i="1"/>
  <c r="H130" i="1"/>
  <c r="G130" i="1"/>
  <c r="K1481" i="9"/>
  <c r="G344" i="9"/>
  <c r="E344" i="9" s="1"/>
  <c r="B344" i="9" s="1"/>
  <c r="I39" i="3"/>
  <c r="E535" i="4"/>
  <c r="G1490" i="1"/>
  <c r="H1490" i="1"/>
  <c r="D535" i="4"/>
  <c r="H259" i="1"/>
  <c r="G259" i="1"/>
  <c r="I1574" i="1"/>
  <c r="G1068" i="1"/>
  <c r="H1068" i="1"/>
  <c r="F262" i="4"/>
  <c r="C258" i="1"/>
  <c r="H24" i="9"/>
  <c r="G24" i="9"/>
  <c r="F153" i="4"/>
  <c r="D152" i="4"/>
  <c r="C149" i="1"/>
  <c r="F88" i="5"/>
  <c r="C1093" i="1"/>
  <c r="E6" i="4"/>
  <c r="D3" i="1"/>
  <c r="E152" i="4"/>
  <c r="D149" i="1"/>
  <c r="D1259" i="1"/>
  <c r="F255" i="5"/>
  <c r="F228" i="9"/>
  <c r="B228" i="9" s="1"/>
  <c r="F129" i="6"/>
  <c r="C1525" i="1"/>
  <c r="H1602" i="1"/>
  <c r="G1602" i="1"/>
  <c r="F466" i="4"/>
  <c r="C460" i="1"/>
  <c r="H388" i="1"/>
  <c r="G388" i="1"/>
  <c r="G641" i="1"/>
  <c r="H641" i="1"/>
  <c r="H393" i="1"/>
  <c r="G393" i="1"/>
  <c r="H199" i="1"/>
  <c r="G199" i="1"/>
  <c r="D1075" i="1"/>
  <c r="E69" i="5"/>
  <c r="G1485" i="1"/>
  <c r="H1050" i="1"/>
  <c r="G1050" i="1"/>
  <c r="F584" i="4"/>
  <c r="C578" i="1"/>
  <c r="H349" i="1"/>
  <c r="G349" i="1"/>
  <c r="H585" i="1"/>
  <c r="G585" i="1"/>
  <c r="H353" i="1"/>
  <c r="G353" i="1"/>
  <c r="H4" i="1"/>
  <c r="G4" i="1"/>
  <c r="H1572" i="1"/>
  <c r="G1572" i="1"/>
  <c r="E141" i="6"/>
  <c r="H1018" i="1"/>
  <c r="G1018" i="1"/>
  <c r="H1409" i="1"/>
  <c r="G1409" i="1"/>
  <c r="H623" i="1"/>
  <c r="C1622" i="1"/>
  <c r="I40" i="3"/>
  <c r="F147" i="5"/>
  <c r="C1152" i="1"/>
  <c r="H338" i="9"/>
  <c r="D1207" i="1"/>
  <c r="F373" i="4"/>
  <c r="C368" i="1"/>
  <c r="H316" i="1"/>
  <c r="G316" i="1"/>
  <c r="H431" i="1"/>
  <c r="G431" i="1"/>
  <c r="H279" i="1"/>
  <c r="G279" i="1"/>
  <c r="F221" i="4"/>
  <c r="C217" i="1"/>
  <c r="H1406" i="1"/>
  <c r="G1406" i="1"/>
  <c r="C591" i="1"/>
  <c r="F597" i="4"/>
  <c r="H508" i="1"/>
  <c r="G508" i="1"/>
  <c r="G348" i="9"/>
  <c r="E348" i="9" s="1"/>
  <c r="D141" i="6"/>
  <c r="F5" i="6"/>
  <c r="H27" i="3"/>
  <c r="C1401" i="1"/>
  <c r="G346" i="9"/>
  <c r="E346" i="9" s="1"/>
  <c r="H33" i="3"/>
  <c r="C1538" i="1"/>
  <c r="H22" i="3"/>
  <c r="C1012" i="1"/>
  <c r="G339" i="9"/>
  <c r="E339" i="9" s="1"/>
  <c r="B339" i="9" s="1"/>
  <c r="F219" i="5"/>
  <c r="C1223" i="1"/>
  <c r="D308" i="4"/>
  <c r="C304" i="1"/>
  <c r="F309" i="4"/>
  <c r="F106" i="4"/>
  <c r="C102" i="1"/>
  <c r="F35" i="6"/>
  <c r="C1431" i="1"/>
  <c r="H28" i="3"/>
  <c r="D69" i="5"/>
  <c r="D6" i="5" s="1"/>
  <c r="C136" i="1"/>
  <c r="F140" i="4"/>
  <c r="H579" i="1"/>
  <c r="G579" i="1"/>
  <c r="H407" i="1"/>
  <c r="G407" i="1"/>
  <c r="H54" i="1"/>
  <c r="G54" i="1"/>
  <c r="I1558" i="1"/>
  <c r="H423" i="1"/>
  <c r="G423" i="1"/>
  <c r="H57" i="1"/>
  <c r="G57" i="1"/>
  <c r="D1017" i="1"/>
  <c r="E7" i="5"/>
  <c r="F202" i="4"/>
  <c r="C198" i="1"/>
  <c r="I1579" i="1"/>
  <c r="E251" i="5"/>
  <c r="F522" i="4"/>
  <c r="C516" i="1"/>
  <c r="B207" i="9"/>
  <c r="F82" i="4"/>
  <c r="C78" i="1"/>
  <c r="G1208" i="1"/>
  <c r="H1208" i="1"/>
  <c r="G338" i="9"/>
  <c r="E338" i="9" s="1"/>
  <c r="B338" i="9" s="1"/>
  <c r="F203" i="5"/>
  <c r="C1207" i="1"/>
  <c r="F135" i="5"/>
  <c r="C1140" i="1"/>
  <c r="F12" i="5"/>
  <c r="C1017" i="1"/>
  <c r="G1301" i="1"/>
  <c r="H1301" i="1"/>
  <c r="H218" i="1"/>
  <c r="G218" i="1"/>
  <c r="H610" i="1"/>
  <c r="G610" i="1"/>
  <c r="H383" i="1"/>
  <c r="G383" i="1"/>
  <c r="H161" i="1"/>
  <c r="G161" i="1"/>
  <c r="F361" i="4"/>
  <c r="D360" i="4"/>
  <c r="C356" i="1"/>
  <c r="I1570" i="1"/>
  <c r="C425" i="1"/>
  <c r="D430" i="4"/>
  <c r="F431" i="4"/>
  <c r="D1538" i="1"/>
  <c r="I33" i="3"/>
  <c r="E314" i="9"/>
  <c r="B314" i="9" s="1"/>
  <c r="F491" i="4"/>
  <c r="C485" i="1"/>
  <c r="H583" i="1"/>
  <c r="G583" i="1"/>
  <c r="H270" i="1"/>
  <c r="G270" i="1"/>
  <c r="G1583" i="1"/>
  <c r="H1583" i="1"/>
  <c r="C1571" i="1"/>
  <c r="H35" i="3"/>
  <c r="G1295" i="1"/>
  <c r="H1295" i="1"/>
  <c r="C160" i="1"/>
  <c r="F164" i="4"/>
  <c r="F7" i="4"/>
  <c r="D6" i="4"/>
  <c r="C3" i="1"/>
  <c r="F296" i="5"/>
  <c r="C1300" i="1"/>
  <c r="F273" i="4"/>
  <c r="C269" i="1"/>
  <c r="G1486" i="1"/>
  <c r="E308" i="4"/>
  <c r="G343" i="9" l="1"/>
  <c r="E343" i="9" s="1"/>
  <c r="B343" i="9" s="1"/>
  <c r="G642" i="1"/>
  <c r="E24" i="9"/>
  <c r="B24" i="9" s="1"/>
  <c r="C1011" i="1"/>
  <c r="E417" i="4"/>
  <c r="D412" i="1" s="1"/>
  <c r="D303" i="1"/>
  <c r="E418" i="4"/>
  <c r="D413" i="1" s="1"/>
  <c r="G1300" i="1"/>
  <c r="H1300" i="1"/>
  <c r="H425" i="1"/>
  <c r="G425" i="1"/>
  <c r="D417" i="4"/>
  <c r="F308" i="4"/>
  <c r="C303" i="1"/>
  <c r="H1538" i="1"/>
  <c r="G1538" i="1"/>
  <c r="H1075" i="1"/>
  <c r="G1075" i="1"/>
  <c r="E299" i="4"/>
  <c r="I18" i="3"/>
  <c r="D148" i="1"/>
  <c r="H485" i="1"/>
  <c r="G485" i="1"/>
  <c r="D1255" i="1"/>
  <c r="I25" i="3"/>
  <c r="G1223" i="1"/>
  <c r="H1223" i="1"/>
  <c r="G1622" i="1"/>
  <c r="H1622" i="1"/>
  <c r="H460" i="1"/>
  <c r="G460" i="1"/>
  <c r="H1525" i="1"/>
  <c r="G1525" i="1"/>
  <c r="E640" i="4"/>
  <c r="D634" i="1" s="1"/>
  <c r="D529" i="1"/>
  <c r="E639" i="4"/>
  <c r="D633" i="1" s="1"/>
  <c r="H226" i="1"/>
  <c r="G226" i="1"/>
  <c r="H565" i="1"/>
  <c r="G565" i="1"/>
  <c r="D176" i="5"/>
  <c r="F177" i="5"/>
  <c r="H24" i="3"/>
  <c r="C1181" i="1"/>
  <c r="H269" i="1"/>
  <c r="G269" i="1"/>
  <c r="H3" i="1"/>
  <c r="G3" i="1"/>
  <c r="H160" i="1"/>
  <c r="G160" i="1"/>
  <c r="G1571" i="1"/>
  <c r="H1571" i="1"/>
  <c r="H356" i="1"/>
  <c r="G356" i="1"/>
  <c r="G1431" i="1"/>
  <c r="H1431" i="1"/>
  <c r="B346" i="9"/>
  <c r="E345" i="9"/>
  <c r="I10" i="3" s="1"/>
  <c r="F141" i="6"/>
  <c r="H31" i="3"/>
  <c r="C1537" i="1"/>
  <c r="H217" i="1"/>
  <c r="G217" i="1"/>
  <c r="H368" i="1"/>
  <c r="G368" i="1"/>
  <c r="H1152" i="1"/>
  <c r="G1152" i="1"/>
  <c r="H578" i="1"/>
  <c r="G578" i="1"/>
  <c r="H1259" i="1"/>
  <c r="G1259" i="1"/>
  <c r="H149" i="1"/>
  <c r="G149" i="1"/>
  <c r="D640" i="4"/>
  <c r="F535" i="4"/>
  <c r="C529" i="1"/>
  <c r="H1621" i="1"/>
  <c r="G1621" i="1"/>
  <c r="H11" i="3"/>
  <c r="H45" i="1"/>
  <c r="G45" i="1"/>
  <c r="H1278" i="1"/>
  <c r="G1278" i="1"/>
  <c r="E176" i="5"/>
  <c r="D1180" i="1" s="1"/>
  <c r="H78" i="1"/>
  <c r="G78" i="1"/>
  <c r="F69" i="5"/>
  <c r="H23" i="3"/>
  <c r="C1074" i="1"/>
  <c r="H102" i="1"/>
  <c r="G102" i="1"/>
  <c r="G1093" i="1"/>
  <c r="H1093" i="1"/>
  <c r="F251" i="5"/>
  <c r="C1255" i="1"/>
  <c r="H25" i="3"/>
  <c r="G1510" i="1"/>
  <c r="H1510" i="1"/>
  <c r="H1182" i="1"/>
  <c r="G1182" i="1"/>
  <c r="G1140" i="1"/>
  <c r="H1140" i="1"/>
  <c r="D1012" i="1"/>
  <c r="H1012" i="1" s="1"/>
  <c r="E6" i="5"/>
  <c r="I22" i="3"/>
  <c r="D422" i="4"/>
  <c r="H17" i="3"/>
  <c r="F6" i="4"/>
  <c r="C2" i="1"/>
  <c r="F430" i="4"/>
  <c r="C424" i="1"/>
  <c r="D639" i="4"/>
  <c r="F360" i="4"/>
  <c r="D418" i="4"/>
  <c r="C355" i="1"/>
  <c r="H1017" i="1"/>
  <c r="G1017" i="1"/>
  <c r="G1207" i="1"/>
  <c r="H1207" i="1"/>
  <c r="H516" i="1"/>
  <c r="G516" i="1"/>
  <c r="H198" i="1"/>
  <c r="G198" i="1"/>
  <c r="H136" i="1"/>
  <c r="G136" i="1"/>
  <c r="H304" i="1"/>
  <c r="G304" i="1"/>
  <c r="F7" i="5"/>
  <c r="G1401" i="1"/>
  <c r="H1401" i="1"/>
  <c r="E347" i="9"/>
  <c r="B348" i="9"/>
  <c r="H591" i="1"/>
  <c r="G591" i="1"/>
  <c r="D1537" i="1"/>
  <c r="I31" i="3"/>
  <c r="D1074" i="1"/>
  <c r="I23" i="3"/>
  <c r="E422" i="4"/>
  <c r="I17" i="3"/>
  <c r="D2" i="1"/>
  <c r="D299" i="4"/>
  <c r="D300" i="4" s="1"/>
  <c r="F152" i="4"/>
  <c r="H18" i="3"/>
  <c r="C148" i="1"/>
  <c r="H258" i="1"/>
  <c r="G258" i="1"/>
  <c r="G306" i="9" l="1"/>
  <c r="E306" i="9" s="1"/>
  <c r="B306" i="9" s="1"/>
  <c r="E342" i="9"/>
  <c r="C296" i="1"/>
  <c r="F417" i="4"/>
  <c r="C412" i="1"/>
  <c r="H355" i="1"/>
  <c r="G355" i="1"/>
  <c r="H1255" i="1"/>
  <c r="G1255" i="1"/>
  <c r="G1012" i="1"/>
  <c r="H1074" i="1"/>
  <c r="G1074" i="1"/>
  <c r="C1180" i="1"/>
  <c r="F176" i="5"/>
  <c r="F418" i="4"/>
  <c r="C413" i="1"/>
  <c r="H529" i="1"/>
  <c r="G529" i="1"/>
  <c r="G1181" i="1"/>
  <c r="H1181" i="1"/>
  <c r="H303" i="1"/>
  <c r="G303" i="1"/>
  <c r="D423" i="4"/>
  <c r="D301" i="4"/>
  <c r="C295" i="1"/>
  <c r="F299" i="4"/>
  <c r="D417" i="1"/>
  <c r="E643" i="4"/>
  <c r="F639" i="4"/>
  <c r="C633" i="1"/>
  <c r="H299" i="9"/>
  <c r="D1011" i="1"/>
  <c r="H1011" i="1" s="1"/>
  <c r="C634" i="1"/>
  <c r="F640" i="4"/>
  <c r="H148" i="1"/>
  <c r="G148" i="1"/>
  <c r="H424" i="1"/>
  <c r="G424" i="1"/>
  <c r="G1537" i="1"/>
  <c r="H1537" i="1"/>
  <c r="D295" i="1"/>
  <c r="E423" i="4"/>
  <c r="E424" i="4" s="1"/>
  <c r="D419" i="1" s="1"/>
  <c r="E301" i="4"/>
  <c r="D297" i="1" s="1"/>
  <c r="F6" i="5"/>
  <c r="E300" i="4"/>
  <c r="D296" i="1" s="1"/>
  <c r="H9" i="3"/>
  <c r="H2" i="1"/>
  <c r="G2" i="1"/>
  <c r="D643" i="4"/>
  <c r="D424" i="4"/>
  <c r="F422" i="4"/>
  <c r="C417" i="1"/>
  <c r="N3" i="9"/>
  <c r="I11" i="3"/>
  <c r="G299" i="9"/>
  <c r="E299" i="9" l="1"/>
  <c r="B299" i="9" s="1"/>
  <c r="H413" i="1"/>
  <c r="G413" i="1"/>
  <c r="H8" i="3"/>
  <c r="D645" i="4"/>
  <c r="F643" i="4"/>
  <c r="C637" i="1"/>
  <c r="H633" i="1"/>
  <c r="G633" i="1"/>
  <c r="D644" i="4"/>
  <c r="F423" i="4"/>
  <c r="D425" i="4"/>
  <c r="C418" i="1"/>
  <c r="G20" i="9"/>
  <c r="G1011" i="1"/>
  <c r="H296" i="1"/>
  <c r="G296" i="1"/>
  <c r="D637" i="1"/>
  <c r="H295" i="1"/>
  <c r="G295" i="1"/>
  <c r="H1180" i="1"/>
  <c r="G1180" i="1"/>
  <c r="F424" i="4"/>
  <c r="C419" i="1"/>
  <c r="F301" i="4"/>
  <c r="C297" i="1"/>
  <c r="K3" i="9"/>
  <c r="I9" i="3"/>
  <c r="H20" i="9"/>
  <c r="E644" i="4"/>
  <c r="E645" i="4" s="1"/>
  <c r="E425" i="4"/>
  <c r="D420" i="1" s="1"/>
  <c r="D418" i="1"/>
  <c r="H417" i="1"/>
  <c r="G417" i="1"/>
  <c r="H634" i="1"/>
  <c r="G634" i="1"/>
  <c r="H412" i="1"/>
  <c r="G412" i="1"/>
  <c r="F300" i="4"/>
  <c r="M3" i="9" l="1"/>
  <c r="G637" i="1"/>
  <c r="H637" i="1"/>
  <c r="E20" i="9"/>
  <c r="B20" i="9" s="1"/>
  <c r="F644" i="4"/>
  <c r="D646" i="4"/>
  <c r="C638" i="1"/>
  <c r="D639" i="1"/>
  <c r="F425" i="4"/>
  <c r="C420" i="1"/>
  <c r="H419" i="1"/>
  <c r="G419" i="1"/>
  <c r="E646" i="4"/>
  <c r="E649" i="4" s="1"/>
  <c r="D638" i="1"/>
  <c r="H297" i="1"/>
  <c r="G297" i="1"/>
  <c r="H418" i="1"/>
  <c r="G418" i="1"/>
  <c r="F645" i="4"/>
  <c r="D649" i="4"/>
  <c r="C639" i="1"/>
  <c r="H639" i="1" l="1"/>
  <c r="G639" i="1"/>
  <c r="H420" i="1"/>
  <c r="G420" i="1"/>
  <c r="H638" i="1"/>
  <c r="G638" i="1"/>
  <c r="F649" i="4"/>
  <c r="H19" i="3"/>
  <c r="C643" i="1"/>
  <c r="D640" i="1"/>
  <c r="E650" i="4"/>
  <c r="F646" i="4"/>
  <c r="D650" i="4"/>
  <c r="C640" i="1"/>
  <c r="D643" i="1"/>
  <c r="I19" i="3"/>
  <c r="H334" i="9"/>
  <c r="G334" i="9"/>
  <c r="E334" i="9" l="1"/>
  <c r="E298" i="9" s="1"/>
  <c r="I8" i="3" s="1"/>
  <c r="D644" i="1"/>
  <c r="I20" i="3"/>
  <c r="G297" i="9"/>
  <c r="E297" i="9" s="1"/>
  <c r="B297" i="9" s="1"/>
  <c r="H640" i="1"/>
  <c r="G640" i="1"/>
  <c r="F650" i="4"/>
  <c r="C644" i="1"/>
  <c r="H20" i="3"/>
  <c r="H643" i="1"/>
  <c r="G643" i="1"/>
  <c r="B334" i="9" l="1"/>
  <c r="H644" i="1"/>
  <c r="G644" i="1"/>
  <c r="H7" i="3"/>
  <c r="J3" i="9" l="1"/>
  <c r="G295" i="9" l="1"/>
  <c r="L293" i="9"/>
  <c r="F293" i="9" s="1"/>
  <c r="H295" i="9"/>
  <c r="H18" i="9"/>
  <c r="H22" i="9"/>
  <c r="G17" i="9"/>
  <c r="G16" i="9"/>
  <c r="G15" i="9"/>
  <c r="G18" i="9"/>
  <c r="H16" i="9"/>
  <c r="I5" i="9"/>
  <c r="M15" i="9"/>
  <c r="K12" i="9"/>
  <c r="H15" i="9"/>
  <c r="J9" i="9"/>
  <c r="J17" i="9"/>
  <c r="K6" i="9"/>
  <c r="J8" i="9"/>
  <c r="I12" i="9"/>
  <c r="J5" i="9"/>
  <c r="K13" i="9"/>
  <c r="I7" i="9"/>
  <c r="J11" i="9"/>
  <c r="J7" i="9"/>
  <c r="I6" i="9"/>
  <c r="G22" i="9"/>
  <c r="M16" i="9"/>
  <c r="H21" i="9"/>
  <c r="J12" i="9"/>
  <c r="I8" i="9"/>
  <c r="H17" i="9"/>
  <c r="I17" i="9"/>
  <c r="I11" i="9"/>
  <c r="J6" i="9"/>
  <c r="K8" i="9"/>
  <c r="K7" i="9"/>
  <c r="G21" i="9"/>
  <c r="L15" i="9"/>
  <c r="J10" i="9"/>
  <c r="K5" i="9"/>
  <c r="J13" i="9"/>
  <c r="I9" i="9"/>
  <c r="K11" i="9"/>
  <c r="K10" i="9"/>
  <c r="L16" i="9"/>
  <c r="K9" i="9"/>
  <c r="I13" i="9"/>
  <c r="E22" i="9" l="1"/>
  <c r="B22" i="9" s="1"/>
  <c r="E13" i="9"/>
  <c r="B13" i="9" s="1"/>
  <c r="E15" i="9"/>
  <c r="E12" i="9"/>
  <c r="B12" i="9" s="1"/>
  <c r="E16" i="9"/>
  <c r="E5" i="9"/>
  <c r="E9" i="9"/>
  <c r="B9" i="9" s="1"/>
  <c r="F15" i="9"/>
  <c r="E8" i="9"/>
  <c r="B8" i="9" s="1"/>
  <c r="E7" i="9"/>
  <c r="B7" i="9" s="1"/>
  <c r="E17" i="9"/>
  <c r="B17" i="9" s="1"/>
  <c r="B293" i="9"/>
  <c r="F23" i="9"/>
  <c r="E10" i="9"/>
  <c r="B10" i="9" s="1"/>
  <c r="F16" i="9"/>
  <c r="E21" i="9"/>
  <c r="B21" i="9" s="1"/>
  <c r="E11" i="9"/>
  <c r="B11" i="9" s="1"/>
  <c r="E6" i="9"/>
  <c r="B6" i="9" s="1"/>
  <c r="E18" i="9"/>
  <c r="B18" i="9" s="1"/>
  <c r="E295" i="9"/>
  <c r="B16" i="9" l="1"/>
  <c r="F14" i="9"/>
  <c r="F3" i="9" s="1"/>
  <c r="E14" i="9"/>
  <c r="I13" i="3" s="1"/>
  <c r="B295" i="9"/>
  <c r="E23" i="9"/>
  <c r="I7" i="3" s="1"/>
  <c r="B15" i="9"/>
  <c r="B5" i="9"/>
  <c r="E4" i="9"/>
  <c r="E3" i="9" l="1"/>
</calcChain>
</file>

<file path=xl/sharedStrings.xml><?xml version="1.0" encoding="utf-8"?>
<sst xmlns="http://schemas.openxmlformats.org/spreadsheetml/2006/main" count="4733" uniqueCount="3657">
  <si>
    <t>Obveznik:</t>
  </si>
  <si>
    <t>31376 - GRADSKI MUZEJ VARAŽDIN</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</si>
  <si>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</si>
  <si>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</si>
  <si>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</si>
  <si>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</si>
  <si>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</si>
  <si>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</si>
  <si>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</si>
  <si>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</si>
  <si>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</si>
  <si>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</si>
  <si>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</si>
  <si>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</si>
  <si>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</si>
  <si>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</si>
  <si>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</si>
  <si>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</si>
  <si>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</si>
  <si>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</si>
  <si>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</si>
  <si>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</si>
  <si>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</si>
  <si>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</si>
  <si>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</si>
  <si>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</si>
  <si>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</si>
  <si>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</si>
  <si>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</si>
  <si>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</si>
  <si>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</si>
  <si>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</si>
  <si>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</si>
  <si>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</si>
  <si>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</si>
  <si>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</si>
  <si>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</si>
  <si>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</si>
  <si>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</si>
  <si>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</si>
  <si>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</si>
  <si>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</si>
  <si>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</si>
  <si>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</si>
  <si>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</si>
  <si>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</si>
  <si>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</si>
  <si>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</si>
  <si>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</si>
  <si>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</si>
  <si>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</si>
  <si>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</si>
  <si>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</si>
  <si>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</si>
  <si>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</si>
  <si>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</si>
  <si>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</si>
  <si>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</si>
  <si>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</si>
  <si>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</si>
  <si>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</si>
  <si>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</si>
  <si>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</si>
  <si>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</si>
  <si>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</si>
  <si>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</si>
  <si>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</si>
  <si>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</si>
  <si>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</si>
  <si>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</si>
  <si>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</si>
  <si>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</si>
  <si>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</si>
  <si>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</si>
  <si>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</si>
  <si>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</si>
  <si>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</si>
  <si>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</si>
  <si>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</si>
  <si>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</si>
  <si>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</si>
  <si>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</si>
  <si>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</si>
  <si>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</si>
  <si>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</si>
  <si>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</si>
  <si>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</si>
  <si>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</si>
  <si>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</si>
  <si>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</si>
  <si>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</si>
  <si>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</si>
  <si>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</si>
  <si>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</si>
  <si>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</si>
  <si>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</si>
  <si>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</si>
  <si>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</si>
  <si>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</si>
  <si>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</si>
  <si>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</si>
  <si>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</si>
  <si>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</si>
  <si>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</si>
  <si>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</si>
  <si>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</si>
  <si>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</si>
  <si>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</si>
  <si>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</si>
  <si>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</si>
  <si>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</si>
  <si>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</si>
  <si>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</si>
  <si>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</si>
  <si>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</si>
  <si>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</si>
  <si>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</si>
  <si>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</si>
  <si>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</si>
  <si>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</si>
  <si>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</si>
  <si>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</si>
  <si>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</si>
  <si>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</si>
  <si>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</si>
  <si>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</si>
  <si>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</si>
  <si>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</si>
  <si>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</si>
  <si>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</si>
  <si>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</si>
  <si>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</si>
  <si>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</si>
  <si>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</si>
  <si>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</si>
  <si>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</si>
  <si>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</si>
  <si>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</si>
  <si>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</si>
  <si>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</si>
  <si>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</si>
  <si>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</si>
  <si>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</si>
  <si>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</si>
  <si>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</si>
  <si>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</si>
  <si>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</si>
  <si>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</si>
  <si>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</si>
  <si>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</si>
  <si>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</si>
  <si>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</si>
  <si>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</si>
  <si>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</si>
  <si>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</si>
  <si>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</si>
  <si>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</si>
  <si>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</si>
  <si>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</si>
  <si>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</si>
  <si>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</si>
  <si>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</si>
  <si>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</si>
  <si>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</si>
  <si>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</si>
  <si>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</si>
  <si>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</si>
  <si>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</si>
  <si>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</si>
  <si>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</si>
  <si>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</si>
  <si>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</si>
  <si>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</si>
  <si>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</si>
  <si>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</si>
  <si>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</si>
  <si>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</si>
  <si>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</si>
  <si>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</si>
  <si>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</si>
  <si>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</si>
  <si>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</si>
  <si>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</si>
  <si>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</si>
  <si>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</si>
  <si>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</si>
  <si>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</si>
  <si>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</si>
  <si>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</si>
  <si>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</si>
  <si>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</si>
  <si>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</si>
  <si>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</si>
  <si>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</si>
  <si>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</si>
  <si>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</si>
  <si>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</si>
  <si>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</si>
  <si>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</si>
  <si>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</si>
  <si>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</si>
  <si>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</si>
  <si>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</si>
  <si>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</si>
  <si>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</si>
  <si>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</si>
  <si>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</si>
  <si>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</si>
  <si>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</si>
  <si>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</si>
  <si>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</si>
  <si>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</si>
  <si>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</si>
  <si>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</si>
  <si>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</si>
  <si>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</si>
  <si>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</si>
  <si>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</si>
  <si>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</si>
  <si>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</si>
  <si>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</si>
  <si>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</si>
  <si>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</si>
  <si>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</si>
  <si>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</si>
  <si>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</si>
  <si>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</si>
  <si>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</si>
  <si>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</si>
  <si>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</si>
  <si>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</si>
  <si>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</si>
  <si>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</si>
  <si>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</si>
  <si>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</si>
  <si>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</si>
  <si>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</si>
  <si>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</si>
  <si>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</si>
  <si>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</si>
  <si>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</si>
  <si>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</si>
  <si>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</si>
  <si>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</si>
  <si>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</si>
  <si>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</si>
  <si>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</si>
  <si>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</si>
  <si>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</si>
  <si>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</si>
  <si>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</si>
  <si>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</si>
  <si>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</si>
  <si>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</si>
  <si>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</si>
  <si>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</si>
  <si>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</si>
  <si>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</si>
  <si>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</si>
  <si>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</si>
  <si>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</si>
  <si>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</si>
  <si>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</si>
  <si>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</si>
  <si>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</si>
  <si>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</si>
  <si>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</si>
  <si>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</si>
  <si>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</si>
  <si>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</si>
  <si>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</si>
  <si>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</si>
  <si>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</si>
  <si>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</si>
  <si>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</si>
  <si>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</si>
  <si>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</si>
  <si>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</si>
  <si>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</si>
  <si>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</si>
  <si>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</si>
  <si>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</si>
  <si>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</si>
  <si>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</si>
  <si>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</si>
  <si>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</si>
  <si>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</si>
  <si>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</si>
  <si>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</si>
  <si>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</si>
  <si>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</si>
  <si>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</si>
  <si>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</si>
  <si>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</si>
  <si>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</si>
  <si>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</si>
  <si>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</si>
  <si>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</si>
  <si>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</si>
  <si>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</si>
  <si>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</si>
  <si>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</si>
  <si>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</si>
  <si>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</si>
  <si>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</si>
  <si>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</si>
  <si>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</si>
  <si>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</si>
  <si>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</si>
  <si>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</si>
  <si>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</si>
  <si>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</si>
  <si>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</si>
  <si>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</si>
  <si>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</si>
  <si>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</si>
  <si>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</si>
  <si>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</si>
  <si>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</si>
  <si>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</si>
  <si>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</si>
  <si>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</si>
  <si>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</si>
  <si>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</si>
  <si>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</si>
  <si>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</si>
  <si>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</si>
  <si>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</si>
  <si>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</si>
  <si>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</si>
  <si>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</si>
  <si>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</si>
  <si>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</si>
  <si>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</si>
  <si>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</si>
  <si>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</si>
  <si>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</si>
  <si>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</si>
  <si>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</si>
  <si>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</si>
  <si>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</si>
  <si>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</si>
  <si>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</si>
  <si>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</si>
  <si>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</si>
  <si>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</si>
  <si>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</si>
  <si>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</si>
  <si>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</si>
  <si>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</si>
  <si>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</si>
  <si>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</si>
  <si>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</si>
  <si>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</si>
  <si>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</si>
  <si>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</si>
  <si>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</si>
  <si>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</si>
  <si>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</si>
  <si>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</si>
  <si>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</si>
  <si>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</si>
  <si>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</si>
  <si>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</si>
  <si>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</si>
  <si>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</si>
  <si>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</si>
  <si>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</si>
  <si>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</si>
  <si>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</si>
  <si>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</si>
  <si>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</si>
  <si>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</si>
  <si>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</si>
  <si>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</si>
  <si>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</si>
  <si>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</si>
  <si>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</si>
  <si>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</si>
  <si>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</si>
  <si>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</si>
  <si>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</si>
  <si>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</si>
  <si>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</si>
  <si>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</si>
  <si>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</si>
  <si>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</si>
  <si>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</si>
  <si>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</si>
  <si>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</si>
  <si>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</si>
  <si>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</si>
  <si>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</si>
  <si>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</si>
  <si>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</si>
  <si>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</si>
  <si>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</si>
  <si>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</si>
  <si>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</si>
  <si>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</si>
  <si>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</si>
  <si>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</si>
  <si>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</si>
  <si>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</si>
  <si>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</si>
  <si>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</si>
  <si>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</si>
  <si>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</si>
  <si>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</si>
  <si>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</si>
  <si>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</si>
  <si>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</si>
  <si>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</si>
  <si>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</si>
  <si>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</si>
  <si>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</si>
  <si>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</si>
  <si>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</si>
  <si>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</si>
  <si>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</si>
  <si>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</si>
  <si>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</si>
  <si>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</si>
  <si>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</si>
  <si>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</si>
  <si>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</si>
  <si>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</si>
  <si>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</si>
  <si>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</si>
  <si>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</si>
  <si>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</si>
  <si>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</si>
  <si>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</si>
  <si>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</si>
  <si>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</si>
  <si>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</si>
  <si>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</si>
  <si>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</si>
  <si>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</si>
  <si>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</si>
  <si>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</si>
  <si>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</si>
  <si>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</si>
  <si>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</si>
  <si>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</si>
  <si>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</si>
  <si>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</si>
  <si>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</si>
  <si>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</si>
  <si>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</si>
  <si>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</si>
  <si>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</si>
  <si>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</si>
  <si>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</si>
  <si>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</si>
  <si>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</si>
  <si>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</si>
  <si>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</si>
  <si>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</si>
  <si>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</si>
  <si>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</si>
  <si>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</si>
  <si>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</si>
  <si>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</si>
  <si>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</si>
  <si>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</si>
  <si>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</si>
  <si>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</si>
  <si>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</si>
  <si>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</si>
  <si>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</si>
  <si>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</si>
  <si>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</si>
  <si>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</si>
  <si>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</si>
  <si>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</si>
  <si>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</si>
  <si>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</si>
  <si>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</si>
  <si>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</si>
  <si>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</si>
  <si>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</si>
  <si>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</si>
  <si>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</si>
  <si>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</si>
  <si>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</si>
  <si>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</si>
  <si>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</si>
  <si>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</si>
  <si>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</si>
  <si>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</si>
  <si>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</si>
  <si>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</si>
  <si>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</si>
  <si>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</si>
  <si>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</si>
  <si>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</si>
  <si>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</si>
  <si>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</si>
  <si>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</si>
  <si>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</si>
  <si>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</si>
  <si>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</si>
  <si>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</si>
  <si>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</si>
  <si>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</si>
  <si>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</si>
  <si>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</si>
  <si>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</si>
  <si>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</si>
  <si>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</si>
  <si>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</si>
  <si>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</si>
  <si>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</si>
  <si>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</si>
  <si>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</si>
  <si>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</si>
  <si>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</si>
  <si>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</si>
  <si>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</si>
  <si>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</si>
  <si>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</si>
  <si>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</si>
  <si>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</si>
  <si>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</si>
  <si>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</si>
  <si>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</si>
  <si>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</si>
  <si>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</si>
  <si>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</si>
  <si>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</si>
  <si>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</si>
  <si>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</si>
  <si>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</si>
  <si>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</si>
  <si>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</si>
  <si>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</si>
  <si>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</si>
  <si>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</si>
  <si>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</si>
  <si>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</si>
  <si>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</si>
  <si>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</si>
  <si>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</si>
  <si>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</si>
  <si>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</si>
  <si>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</si>
  <si>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</si>
  <si>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</si>
  <si>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</si>
  <si>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</si>
  <si>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</si>
  <si>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</si>
  <si>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</si>
  <si>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</si>
  <si>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</si>
  <si>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</si>
  <si>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</si>
  <si>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</si>
  <si>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</si>
  <si>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</si>
  <si>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</si>
  <si>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</si>
  <si>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</si>
  <si>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</si>
  <si>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</si>
  <si>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</si>
  <si>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</si>
  <si>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</si>
  <si>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</si>
  <si>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</si>
  <si>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</si>
  <si>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</si>
  <si>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</si>
  <si>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</si>
  <si>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</si>
  <si>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</si>
  <si>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</si>
  <si>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</si>
  <si>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</si>
  <si>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</si>
  <si>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</si>
  <si>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</si>
  <si>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</si>
  <si>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</si>
  <si>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</si>
  <si>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</si>
  <si>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</si>
  <si>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</si>
  <si>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</si>
  <si>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</si>
  <si>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</si>
  <si>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</si>
  <si>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</si>
  <si>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</si>
  <si>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</si>
  <si>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</si>
  <si>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</si>
  <si>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</si>
  <si>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</si>
  <si>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</si>
  <si>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</si>
  <si>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</si>
  <si>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</si>
  <si>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</si>
  <si>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</si>
  <si>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</si>
  <si>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</si>
  <si>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</si>
  <si>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</si>
  <si>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</si>
  <si>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</si>
  <si>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</si>
  <si>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</si>
  <si>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</si>
  <si>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</si>
  <si>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</si>
  <si>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</si>
  <si>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</si>
  <si>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</si>
  <si>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</si>
  <si>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</si>
  <si>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</si>
  <si>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</si>
  <si>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</si>
  <si>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</si>
  <si>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</si>
  <si>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</si>
  <si>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</si>
  <si>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</si>
  <si>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</si>
  <si>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</si>
  <si>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</si>
  <si>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</si>
  <si>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</si>
  <si>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</si>
  <si>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</si>
  <si>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</si>
  <si>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</si>
  <si>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</si>
  <si>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</si>
  <si>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</si>
  <si>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</si>
  <si>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</si>
  <si>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</si>
  <si>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</si>
  <si>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</si>
  <si>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</si>
  <si>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</si>
  <si>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</si>
  <si>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</si>
  <si>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</si>
  <si>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</si>
  <si>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</si>
  <si>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</si>
  <si>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</si>
  <si>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</si>
  <si>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</si>
  <si>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</si>
  <si>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</si>
  <si>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</si>
  <si>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</si>
  <si>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</si>
  <si>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</si>
  <si>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</si>
  <si>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</si>
  <si>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</si>
  <si>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</si>
  <si>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</si>
  <si>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</si>
  <si>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</si>
  <si>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</si>
  <si>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</si>
  <si>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</si>
  <si>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</si>
  <si>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</si>
  <si>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</si>
  <si>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</si>
  <si>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</si>
  <si>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</si>
  <si>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</si>
  <si>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</si>
  <si>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</si>
  <si>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</si>
  <si>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</si>
  <si>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</si>
  <si>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</si>
  <si>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</si>
  <si>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</si>
  <si>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</si>
  <si>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</si>
  <si>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</si>
  <si>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</si>
  <si>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</si>
  <si>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</si>
  <si>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</si>
  <si>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</si>
  <si>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</si>
  <si>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</si>
  <si>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</si>
  <si>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</si>
  <si>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</si>
  <si>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</si>
  <si>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</si>
  <si>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</si>
  <si>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</si>
  <si>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</si>
  <si>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</si>
  <si>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</si>
  <si>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</si>
  <si>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</si>
  <si>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</si>
  <si>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</si>
  <si>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</si>
  <si>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</si>
  <si>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</si>
  <si>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</si>
  <si>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</si>
  <si>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</si>
  <si>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</si>
  <si>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</si>
  <si>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</si>
  <si>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</si>
  <si>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</si>
  <si>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</si>
  <si>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</si>
  <si>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</si>
  <si>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</si>
  <si>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</si>
  <si>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</si>
  <si>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</si>
  <si>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</si>
  <si>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</si>
  <si>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</si>
  <si>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</si>
  <si>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</si>
  <si>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</si>
  <si>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</si>
  <si>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</si>
  <si>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</si>
  <si>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</si>
  <si>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</si>
  <si>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</si>
  <si>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</si>
  <si>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</si>
  <si>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</si>
  <si>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</si>
  <si>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</si>
  <si>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</si>
  <si>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</si>
  <si>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</si>
  <si>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</si>
  <si>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</si>
  <si>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</si>
  <si>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</si>
  <si>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</si>
  <si>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</si>
  <si>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</si>
  <si>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</si>
  <si>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</si>
  <si>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</si>
  <si>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</si>
  <si>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</si>
  <si>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</si>
  <si>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</si>
  <si>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</si>
  <si>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</si>
  <si>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</si>
  <si>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</si>
  <si>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</si>
  <si>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</si>
  <si>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</si>
  <si>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</si>
  <si>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</si>
  <si>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</si>
  <si>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</si>
  <si>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</si>
  <si>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</si>
  <si>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</si>
  <si>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</si>
  <si>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</si>
  <si>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</si>
  <si>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</si>
  <si>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</si>
  <si>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</si>
  <si>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</si>
  <si>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</si>
  <si>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</si>
  <si>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</si>
  <si>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</si>
  <si>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</si>
  <si>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</si>
  <si>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</si>
  <si>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</si>
  <si>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</si>
  <si>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</si>
  <si>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</si>
  <si>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</si>
  <si>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</si>
  <si>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</si>
  <si>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</si>
  <si>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</si>
  <si>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</si>
  <si>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</si>
  <si>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</si>
  <si>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</si>
  <si>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</si>
  <si>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</si>
  <si>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</si>
  <si>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</si>
  <si>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</si>
  <si>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</si>
  <si>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</si>
  <si>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</si>
  <si>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</si>
  <si>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</si>
  <si>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</si>
  <si>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</si>
  <si>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</si>
  <si>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</si>
  <si>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</si>
  <si>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</si>
  <si>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</si>
  <si>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</si>
  <si>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</si>
  <si>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</si>
  <si>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</si>
  <si>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</si>
  <si>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</si>
  <si>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</si>
  <si>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</si>
  <si>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</si>
  <si>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</si>
  <si>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</si>
  <si>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</si>
  <si>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</si>
  <si>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</si>
  <si>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</si>
  <si>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</si>
  <si>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</si>
  <si>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</si>
  <si>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</si>
  <si>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</si>
  <si>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</si>
  <si>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</si>
  <si>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</si>
  <si>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</si>
  <si>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</si>
  <si>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</si>
  <si>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</si>
  <si>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</si>
  <si>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</si>
  <si>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</si>
  <si>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</si>
  <si>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</si>
  <si>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</si>
  <si>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</si>
  <si>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</si>
  <si>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</si>
  <si>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</si>
  <si>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</si>
  <si>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</si>
  <si>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</si>
  <si>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</si>
  <si>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</si>
  <si>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</si>
  <si>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</si>
  <si>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</si>
  <si>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</si>
  <si>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</si>
  <si>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</si>
  <si>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</si>
  <si>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</si>
  <si>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</si>
  <si>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</si>
  <si>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</si>
  <si>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</si>
  <si>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</si>
  <si>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</si>
  <si>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</si>
  <si>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</si>
  <si>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</si>
  <si>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</si>
  <si>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</si>
  <si>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</si>
  <si>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</si>
  <si>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</si>
  <si>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</si>
  <si>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</si>
  <si>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</si>
  <si>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</si>
  <si>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</si>
  <si>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</si>
  <si>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</si>
  <si>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</si>
  <si>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</si>
  <si>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</si>
  <si>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</si>
  <si>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</si>
  <si>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</si>
  <si>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</si>
  <si>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</si>
  <si>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</si>
  <si>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</si>
  <si>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</si>
  <si>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</si>
  <si>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</si>
  <si>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</si>
  <si>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</si>
  <si>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</si>
  <si>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</si>
  <si>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</si>
  <si>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</si>
  <si>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</si>
  <si>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</si>
  <si>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</si>
  <si>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</si>
  <si>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</si>
  <si>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</si>
  <si>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</si>
  <si>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</si>
  <si>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</si>
  <si>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</si>
  <si>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</si>
  <si>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</si>
  <si>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</si>
  <si>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</si>
  <si>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</si>
  <si>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</si>
  <si>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</si>
  <si>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</si>
  <si>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</si>
  <si>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</si>
  <si>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</si>
  <si>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</si>
  <si>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</si>
  <si>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</si>
  <si>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</si>
  <si>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</si>
  <si>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</si>
  <si>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</si>
  <si>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</si>
  <si>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</si>
  <si>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</si>
  <si>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</si>
  <si>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</si>
  <si>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</si>
  <si>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</si>
  <si>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</si>
  <si>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</si>
  <si>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</si>
  <si>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</si>
  <si>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</si>
  <si>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</si>
  <si>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</si>
  <si>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</si>
  <si>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</si>
  <si>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</si>
  <si>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</si>
  <si>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</si>
  <si>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</si>
  <si>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</si>
  <si>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</si>
  <si>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</si>
  <si>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</si>
  <si>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</si>
  <si>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</si>
  <si>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</si>
  <si>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</si>
  <si>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</si>
  <si>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</si>
  <si>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</si>
  <si>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</si>
  <si>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</si>
  <si>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</si>
  <si>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</si>
  <si>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</si>
  <si>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</si>
  <si>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</si>
  <si>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</si>
  <si>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</si>
  <si>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</si>
  <si>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</si>
  <si>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</si>
  <si>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</si>
  <si>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</si>
  <si>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</si>
  <si>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</si>
  <si>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</si>
  <si>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</si>
  <si>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</si>
  <si>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</si>
  <si>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</si>
  <si>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</si>
  <si>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</si>
  <si>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</si>
  <si>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</si>
  <si>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</si>
  <si>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</si>
  <si>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</si>
  <si>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</si>
  <si>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</si>
  <si>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</si>
  <si>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</si>
  <si>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</si>
  <si>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</si>
  <si>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</si>
  <si>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</si>
  <si>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</si>
  <si>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</si>
  <si>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</si>
  <si>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</si>
  <si>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</si>
  <si>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</si>
  <si>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</si>
  <si>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</si>
  <si>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</si>
  <si>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</si>
  <si>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</si>
  <si>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</si>
  <si>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</si>
  <si>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</si>
  <si>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</si>
  <si>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</si>
  <si>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</si>
  <si>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</si>
  <si>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</si>
  <si>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</si>
  <si>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</si>
  <si>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</si>
  <si>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</si>
  <si>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</si>
  <si>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</si>
  <si>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</si>
  <si>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</si>
  <si>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</si>
  <si>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</si>
  <si>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</si>
  <si>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</si>
  <si>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</si>
  <si>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</si>
  <si>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</si>
  <si>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</si>
  <si>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</si>
  <si>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</si>
  <si>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</si>
  <si>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</si>
  <si>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</si>
  <si>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</si>
  <si>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</si>
  <si>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</si>
  <si>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</si>
  <si>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</si>
  <si>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</si>
  <si>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</si>
  <si>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</si>
  <si>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</si>
  <si>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</si>
  <si>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</si>
  <si>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</si>
  <si>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</si>
  <si>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</si>
  <si>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</si>
  <si>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</si>
  <si>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</si>
  <si>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</si>
  <si>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</si>
  <si>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</si>
  <si>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</si>
  <si>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</si>
  <si>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</si>
  <si>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</si>
  <si>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</si>
  <si>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</si>
  <si>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</si>
  <si>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</si>
  <si>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</si>
  <si>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</si>
  <si>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</si>
  <si>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</si>
  <si>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</si>
  <si>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</si>
  <si>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</si>
  <si>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</si>
  <si>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</si>
  <si>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</si>
  <si>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</si>
  <si>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</si>
  <si>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</si>
  <si>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</si>
  <si>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</si>
  <si>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</si>
  <si>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</si>
  <si>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</si>
  <si>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</si>
  <si>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</si>
  <si>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</si>
  <si>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</si>
  <si>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</si>
  <si>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</si>
  <si>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</si>
  <si>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</si>
  <si>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</si>
  <si>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</si>
  <si>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</si>
  <si>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</si>
  <si>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</si>
  <si>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</si>
  <si>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</si>
  <si>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</si>
  <si>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</si>
  <si>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</si>
  <si>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</si>
  <si>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</si>
  <si>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</si>
  <si>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</si>
  <si>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</si>
  <si>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</si>
  <si>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</si>
  <si>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</si>
  <si>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</si>
  <si>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</si>
  <si>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</si>
  <si>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</si>
  <si>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</si>
  <si>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</si>
  <si>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</si>
  <si>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</si>
  <si>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</si>
  <si>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</si>
  <si>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</si>
  <si>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</si>
  <si>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</si>
  <si>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</si>
  <si>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</si>
  <si>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</si>
  <si>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</si>
  <si>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</si>
  <si>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</si>
  <si>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</si>
  <si>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</si>
  <si>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</si>
  <si>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</si>
  <si>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</si>
  <si>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</si>
  <si>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</si>
  <si>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</si>
  <si>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</si>
  <si>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</si>
  <si>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</si>
  <si>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</si>
  <si>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</si>
  <si>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</si>
  <si>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</si>
  <si>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</si>
  <si>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</si>
  <si>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</si>
  <si>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</si>
  <si>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</si>
  <si>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</si>
  <si>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</si>
  <si>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</si>
  <si>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</si>
  <si>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</si>
  <si>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</si>
  <si>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</si>
  <si>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</si>
  <si>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</si>
  <si>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</si>
  <si>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</si>
  <si>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</si>
  <si>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</si>
  <si>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</si>
  <si>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</si>
  <si>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</si>
  <si>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</si>
  <si>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</si>
  <si>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</si>
  <si>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</si>
  <si>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</si>
  <si>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</si>
  <si>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</si>
  <si>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</si>
  <si>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</si>
  <si>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</si>
  <si>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</si>
  <si>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</si>
  <si>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</si>
  <si>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</si>
  <si>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</si>
  <si>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</si>
  <si>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</si>
  <si>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</si>
  <si>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</si>
  <si>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</si>
  <si>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</si>
  <si>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</si>
  <si>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</si>
  <si>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</si>
  <si>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</si>
  <si>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</si>
  <si>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</si>
  <si>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</si>
  <si>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</si>
  <si>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</si>
  <si>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</si>
  <si>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</si>
  <si>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</si>
  <si>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</si>
  <si>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</si>
  <si>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</si>
  <si>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</si>
  <si>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</si>
  <si>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</si>
  <si>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</si>
  <si>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</si>
  <si>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</si>
  <si>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</si>
  <si>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</si>
  <si>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</si>
  <si>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</si>
  <si>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</si>
  <si>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</si>
  <si>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</si>
  <si>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</si>
  <si>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</si>
  <si>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</si>
  <si>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</si>
  <si>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</si>
  <si>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</si>
  <si>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</si>
  <si>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</si>
  <si>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</si>
  <si>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</si>
  <si>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</si>
  <si>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</si>
  <si>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</si>
  <si>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</si>
  <si>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</si>
  <si>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</si>
  <si>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</si>
  <si>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</si>
  <si>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</si>
  <si>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</si>
  <si>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</si>
  <si>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</si>
  <si>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</si>
  <si>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</si>
  <si>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</si>
  <si>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</si>
  <si>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</si>
  <si>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</si>
  <si>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</si>
  <si>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</si>
  <si>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</si>
  <si>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</si>
  <si>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</si>
  <si>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</si>
  <si>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</si>
  <si>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</si>
  <si>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</si>
  <si>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</si>
  <si>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</si>
  <si>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</si>
  <si>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</si>
  <si>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</si>
  <si>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</si>
  <si>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</si>
  <si>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</si>
  <si>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</si>
  <si>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</si>
  <si>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</si>
  <si>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</si>
  <si>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</si>
  <si>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</si>
  <si>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</si>
  <si>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</si>
  <si>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</si>
  <si>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</si>
  <si>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</si>
  <si>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</si>
  <si>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</si>
  <si>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</si>
  <si>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</si>
  <si>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</si>
  <si>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</si>
  <si>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</si>
  <si>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</si>
  <si>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</si>
  <si>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</si>
  <si>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</si>
  <si>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</si>
  <si>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</si>
  <si>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</si>
  <si>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</si>
  <si>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</si>
  <si>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</si>
  <si>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</si>
  <si>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</si>
  <si>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</si>
  <si>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</si>
  <si>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</si>
  <si>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</si>
  <si>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</si>
  <si>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</si>
  <si>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</si>
  <si>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</si>
  <si>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</si>
  <si>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</si>
  <si>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</si>
  <si>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</si>
  <si>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</si>
  <si>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</si>
  <si>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</si>
  <si>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</si>
  <si>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</si>
  <si>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</si>
  <si>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</si>
  <si>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</si>
  <si>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</si>
  <si>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</si>
  <si>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</si>
  <si>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</si>
  <si>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</si>
  <si>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</si>
  <si>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</si>
  <si>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</si>
  <si>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</si>
  <si>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</si>
  <si>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</si>
  <si>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</si>
  <si>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</si>
  <si>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</si>
  <si>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</si>
  <si>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</si>
  <si>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</si>
  <si>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</si>
  <si>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</si>
  <si>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</si>
  <si>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</si>
  <si>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</si>
  <si>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</si>
  <si>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</si>
  <si>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</si>
  <si>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</si>
  <si>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</si>
  <si>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</si>
  <si>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</si>
  <si>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</si>
  <si>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</si>
  <si>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</si>
  <si>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</si>
  <si>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</si>
  <si>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</si>
  <si>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</si>
  <si>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</si>
  <si>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</si>
  <si>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</si>
  <si>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</si>
  <si>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</si>
  <si>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</si>
  <si>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</si>
  <si>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</si>
  <si>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</si>
  <si>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</si>
  <si>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</si>
  <si>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</si>
  <si>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</si>
  <si>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</si>
  <si>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</si>
  <si>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</si>
  <si>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</si>
  <si>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</si>
  <si>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</si>
  <si>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</si>
  <si>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</si>
  <si>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</si>
  <si>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</si>
  <si>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</si>
  <si>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</si>
  <si>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</si>
  <si>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</si>
  <si>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</si>
  <si>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</si>
  <si>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</si>
  <si>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</si>
  <si>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</si>
  <si>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</si>
  <si>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</si>
  <si>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</si>
  <si>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</si>
  <si>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</si>
  <si>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</si>
  <si>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</si>
  <si>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</si>
  <si>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</si>
  <si>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</si>
  <si>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</si>
  <si>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</si>
  <si>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</si>
  <si>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</si>
  <si>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</si>
  <si>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</si>
  <si>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</si>
  <si>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</si>
  <si>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</si>
  <si>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</si>
  <si>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</si>
  <si>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</si>
  <si>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</si>
  <si>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</si>
  <si>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</si>
  <si>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</si>
  <si>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</si>
  <si>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</si>
  <si>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</si>
  <si>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</si>
  <si>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</si>
  <si>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</si>
  <si>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</si>
  <si>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</si>
  <si>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</si>
  <si>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</si>
  <si>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</si>
  <si>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</si>
  <si>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</si>
  <si>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</si>
  <si>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</si>
  <si>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</si>
  <si>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</si>
  <si>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</si>
  <si>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</si>
  <si>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</si>
  <si>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</si>
  <si>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</si>
  <si>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</si>
  <si>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</si>
  <si>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</si>
  <si>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</si>
  <si>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</si>
  <si>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</si>
  <si>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</si>
  <si>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</si>
  <si>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</si>
  <si>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</si>
  <si>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</si>
  <si>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</si>
  <si>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</si>
  <si>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</si>
  <si>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</si>
  <si>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</si>
  <si>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</si>
  <si>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</si>
  <si>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</si>
  <si>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</si>
  <si>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</si>
  <si>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</si>
  <si>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</si>
  <si>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</si>
  <si>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</si>
  <si>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</si>
  <si>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</si>
  <si>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</si>
  <si>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</si>
  <si>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</si>
  <si>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</si>
  <si>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</si>
  <si>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</si>
  <si>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</si>
  <si>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</si>
  <si>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</si>
  <si>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</si>
  <si>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</si>
  <si>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</si>
  <si>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</si>
  <si>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</si>
  <si>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</si>
  <si>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</si>
  <si>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</si>
  <si>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</si>
  <si>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</si>
  <si>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</si>
  <si>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</si>
  <si>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</si>
  <si>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</si>
  <si>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</si>
  <si>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</si>
  <si>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</si>
  <si>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</si>
  <si>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</si>
  <si>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</si>
  <si>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</si>
  <si>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</si>
  <si>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</si>
  <si>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</si>
  <si>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</si>
  <si>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</si>
  <si>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</si>
  <si>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</si>
  <si>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</si>
  <si>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</si>
  <si>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</si>
  <si>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</si>
  <si>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</si>
  <si>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</si>
  <si>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</si>
  <si>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</si>
  <si>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</si>
  <si>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</si>
  <si>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</si>
  <si>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</si>
  <si>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</si>
  <si>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</si>
  <si>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</si>
  <si>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</si>
  <si>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</si>
  <si>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</si>
  <si>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</si>
  <si>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</si>
  <si>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</si>
  <si>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</si>
  <si>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</si>
  <si>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</si>
  <si>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</si>
  <si>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</si>
  <si>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</si>
  <si>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</si>
  <si>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</si>
  <si>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</si>
  <si>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</si>
  <si>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</si>
  <si>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</si>
  <si>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</si>
  <si>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</si>
  <si>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</si>
  <si>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</si>
  <si>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</si>
  <si>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</si>
  <si>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</si>
  <si>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</si>
  <si>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</si>
  <si>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</si>
  <si>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</si>
  <si>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</si>
  <si>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</si>
  <si>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</si>
  <si>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</si>
  <si>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</si>
  <si>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</si>
  <si>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</si>
  <si>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</si>
  <si>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</si>
  <si>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</si>
  <si>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</si>
  <si>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</si>
  <si>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</si>
  <si>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</si>
  <si>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</si>
  <si>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</si>
  <si>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</si>
  <si>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</si>
  <si>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</si>
  <si>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</si>
  <si>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</si>
  <si>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</si>
  <si>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</si>
  <si>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</si>
  <si>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</si>
  <si>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</si>
  <si>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</si>
  <si>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</si>
  <si>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</si>
  <si>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</si>
  <si>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</si>
  <si>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</si>
  <si>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</si>
  <si>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</si>
  <si>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</si>
  <si>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</si>
  <si>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</si>
  <si>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</si>
  <si>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</si>
  <si>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</si>
  <si>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</si>
  <si>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</si>
  <si>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</si>
  <si>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</si>
  <si>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</si>
  <si>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</si>
  <si>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</si>
  <si>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</si>
  <si>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</si>
  <si>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</si>
  <si>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</si>
  <si>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</si>
  <si>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</si>
  <si>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</si>
  <si>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</si>
  <si>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</si>
  <si>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</si>
  <si>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</si>
  <si>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</si>
  <si>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</si>
  <si>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</si>
  <si>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</si>
  <si>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</si>
  <si>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</si>
  <si>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</si>
  <si>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</si>
  <si>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</si>
  <si>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</si>
  <si>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</si>
  <si>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</si>
  <si>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</si>
  <si>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</si>
  <si>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</si>
  <si>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</si>
  <si>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</si>
  <si>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</si>
  <si>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</si>
  <si>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</si>
  <si>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</si>
  <si>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</si>
  <si>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</si>
  <si>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</si>
  <si>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</si>
  <si>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</si>
  <si>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</si>
  <si>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</si>
  <si>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</si>
  <si>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</si>
  <si>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</si>
  <si>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</si>
  <si>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</si>
  <si>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</si>
  <si>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</si>
  <si>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</si>
  <si>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</si>
  <si>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</si>
  <si>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</si>
  <si>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</si>
  <si>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</si>
  <si>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</si>
  <si>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</si>
  <si>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</si>
  <si>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</si>
  <si>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</si>
  <si>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</si>
  <si>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</si>
  <si>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</si>
  <si>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</si>
  <si>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</si>
  <si>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</si>
  <si>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</si>
  <si>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</si>
  <si>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</si>
  <si>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</si>
  <si>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</si>
  <si>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</si>
  <si>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</si>
  <si>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</si>
  <si>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</si>
  <si>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</si>
  <si>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</si>
  <si>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</si>
  <si>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</si>
  <si>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</si>
  <si>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</si>
  <si>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</si>
  <si>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</si>
  <si>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</si>
  <si>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</si>
  <si>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</si>
  <si>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</si>
  <si>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</si>
  <si>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</si>
  <si>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</si>
  <si>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</si>
  <si>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</si>
  <si>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</si>
  <si>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</si>
  <si>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</si>
  <si>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</si>
  <si>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</si>
  <si>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</si>
  <si>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</si>
  <si>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</si>
  <si>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</si>
  <si>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</si>
  <si>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</si>
  <si>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</si>
  <si>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</si>
  <si>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</si>
  <si>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</si>
  <si>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</si>
  <si>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</si>
  <si>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</si>
  <si>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</si>
  <si>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</si>
  <si>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</si>
  <si>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</si>
  <si>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</si>
  <si>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</si>
  <si>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</si>
  <si>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</si>
  <si>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</si>
  <si>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</si>
  <si>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</si>
  <si>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</si>
  <si>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</si>
  <si>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</si>
  <si>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</si>
  <si>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</si>
  <si>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</si>
  <si>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</si>
  <si>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</si>
  <si>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</si>
  <si>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</si>
  <si>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</si>
  <si>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</si>
  <si>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</si>
  <si>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</si>
  <si>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</si>
  <si>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</si>
  <si>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</si>
  <si>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</si>
  <si>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</si>
  <si>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</si>
  <si>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</si>
  <si>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</si>
  <si>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</si>
  <si>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</si>
  <si>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</si>
  <si>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</si>
  <si>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</si>
  <si>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</si>
  <si>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</si>
  <si>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</si>
  <si>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</si>
  <si>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</si>
  <si>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</si>
  <si>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</si>
  <si>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</si>
  <si>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</si>
  <si>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</si>
  <si>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</si>
  <si>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</si>
  <si>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</si>
  <si>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</si>
  <si>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</si>
  <si>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</si>
  <si>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</si>
  <si>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</si>
  <si>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</si>
  <si>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</si>
  <si>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</si>
  <si>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</si>
  <si>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</si>
  <si>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</si>
  <si>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</si>
  <si>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</si>
  <si>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</si>
  <si>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</si>
  <si>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</si>
  <si>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</si>
  <si>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</si>
  <si>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</si>
  <si>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</si>
  <si>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</si>
  <si>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</si>
  <si>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</si>
  <si>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</si>
  <si>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</si>
  <si>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</si>
  <si>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</si>
  <si>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</si>
  <si>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</si>
  <si>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</si>
  <si>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</si>
  <si>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</si>
  <si>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</si>
  <si>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</si>
  <si>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</si>
  <si>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</si>
  <si>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</si>
  <si>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</si>
  <si>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</si>
  <si>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</si>
  <si>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</si>
  <si>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</si>
  <si>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</si>
  <si>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</si>
  <si>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</si>
  <si>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</si>
  <si>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</si>
  <si>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</si>
  <si>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</si>
  <si>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</si>
  <si>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</si>
  <si>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</si>
  <si>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</si>
  <si>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</si>
  <si>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</si>
  <si>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</si>
  <si>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</si>
  <si>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</si>
  <si>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</si>
  <si>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</si>
  <si>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</si>
  <si>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</si>
  <si>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</si>
  <si>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</si>
  <si>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</si>
  <si>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</si>
  <si>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</si>
  <si>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</si>
  <si>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</si>
  <si>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</si>
  <si>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</si>
  <si>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</si>
  <si>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</si>
  <si>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</si>
  <si>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</si>
  <si>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</si>
  <si>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</si>
  <si>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</si>
  <si>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</si>
  <si>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</si>
  <si>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</si>
  <si>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</si>
  <si>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</si>
  <si>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</si>
  <si>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</si>
  <si>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</si>
  <si>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</si>
  <si>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</si>
  <si>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</si>
  <si>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</si>
  <si>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</si>
  <si>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</si>
  <si>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</si>
  <si>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</si>
  <si>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</si>
  <si>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</si>
  <si>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</si>
  <si>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</si>
  <si>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</si>
  <si>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</si>
  <si>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</si>
  <si>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</si>
  <si>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</si>
  <si>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</si>
  <si>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</si>
  <si>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</si>
  <si>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</si>
  <si>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</si>
  <si>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</si>
  <si>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</si>
  <si>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</si>
  <si>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</si>
  <si>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</si>
  <si>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</si>
  <si>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</si>
  <si>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</si>
  <si>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</si>
  <si>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</si>
  <si>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</si>
  <si>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</si>
  <si>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</si>
  <si>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</si>
  <si>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</si>
  <si>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</si>
  <si>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</si>
  <si>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</si>
  <si>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</si>
  <si>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</si>
  <si>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</si>
  <si>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</si>
  <si>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</si>
  <si>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</si>
  <si>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</si>
  <si>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</si>
  <si>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</si>
  <si>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</si>
  <si>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</si>
  <si>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</si>
  <si>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</si>
  <si>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</si>
  <si>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</si>
  <si>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</si>
  <si>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</si>
  <si>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</si>
  <si>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</si>
  <si>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</si>
  <si>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</si>
  <si>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</si>
  <si>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</si>
  <si>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</si>
  <si>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</si>
  <si>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</si>
  <si>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</si>
  <si>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</si>
  <si>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</si>
  <si>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</si>
  <si>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</si>
  <si>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</si>
  <si>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</si>
  <si>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</si>
  <si>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</si>
  <si>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</si>
  <si>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</si>
  <si>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</si>
  <si>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</si>
  <si>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</si>
  <si>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</si>
  <si>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</si>
  <si>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</si>
  <si>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</si>
  <si>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</si>
  <si>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</si>
  <si>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</si>
  <si>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</si>
  <si>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</si>
  <si>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</si>
  <si>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</si>
  <si>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</si>
  <si>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</si>
  <si>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</si>
  <si>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</si>
  <si>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</si>
  <si>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</si>
  <si>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</si>
  <si>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</si>
  <si>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</si>
  <si>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</si>
  <si>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</si>
  <si>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</si>
  <si>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</si>
  <si>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</si>
  <si>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</si>
  <si>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</si>
  <si>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</si>
  <si>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</si>
  <si>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</si>
  <si>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</si>
  <si>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</si>
  <si>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</si>
  <si>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</si>
  <si>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</si>
  <si>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</si>
  <si>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</si>
  <si>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</si>
  <si>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</si>
  <si>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</si>
  <si>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</si>
  <si>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</si>
  <si>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</si>
  <si>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</si>
  <si>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</si>
  <si>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</si>
  <si>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</si>
  <si>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</si>
  <si>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</si>
  <si>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</si>
  <si>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</si>
  <si>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</si>
  <si>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</si>
  <si>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</si>
  <si>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</si>
  <si>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</si>
  <si>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</si>
  <si>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</si>
  <si>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</si>
  <si>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</si>
  <si>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</si>
  <si>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</si>
  <si>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</si>
  <si>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</si>
  <si>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</si>
  <si>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VARAŽDIN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</si>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</sst>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1763391.26</v>
      </c>
      <c r="D2" s="7">
        <f>'PR-RAS'!E6</f>
        <v>2049824.9300000002</v>
      </c>
      <c r="E2" s="7">
        <v>0</v>
      </c>
      <c r="F2" s="7">
        <v>0</v>
      </c>
      <c r="G2" s="8">
        <f t="shared" ref="G2:G274" si="0">(B2/1000)*(C2*1+D2*2)</f>
        <v>5863.0411199999999</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242762.97</v>
      </c>
      <c r="D45" s="2">
        <f>'PR-RAS'!E49</f>
        <v>67109.25</v>
      </c>
      <c r="E45" s="2">
        <v>0</v>
      </c>
      <c r="F45" s="2">
        <v>0</v>
      </c>
      <c r="G45" s="3">
        <f t="shared" si="0"/>
        <v>16587.184679999998</v>
      </c>
      <c r="H45" s="3">
        <f t="shared" si="1"/>
        <v>0.27999999999883585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800</v>
      </c>
      <c r="D49" s="2">
        <f>'PR-RAS'!E53</f>
        <v>609.25</v>
      </c>
      <c r="E49" s="2">
        <v>0</v>
      </c>
      <c r="F49" s="2">
        <v>0</v>
      </c>
      <c r="G49" s="3">
        <f t="shared" si="0"/>
        <v>96.888000000000005</v>
      </c>
      <c r="H49" s="3">
        <f t="shared" si="1"/>
        <v>0.25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800</v>
      </c>
      <c r="D52" s="2">
        <f>'PR-RAS'!E56</f>
        <v>609.25</v>
      </c>
      <c r="E52" s="2">
        <v>0</v>
      </c>
      <c r="F52" s="2">
        <v>0</v>
      </c>
      <c r="G52" s="3">
        <f t="shared" si="0"/>
        <v>102.9435</v>
      </c>
      <c r="H52" s="3">
        <f t="shared" si="1"/>
        <v>0.25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52140</v>
      </c>
      <c r="D64" s="2">
        <f>'PR-RAS'!E68</f>
        <v>66500</v>
      </c>
      <c r="E64" s="2">
        <v>0</v>
      </c>
      <c r="F64" s="2">
        <v>0</v>
      </c>
      <c r="G64" s="3">
        <f t="shared" si="0"/>
        <v>11663.82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36000</v>
      </c>
      <c r="D65" s="2">
        <f>'PR-RAS'!E69</f>
        <v>65500</v>
      </c>
      <c r="E65" s="2">
        <v>0</v>
      </c>
      <c r="F65" s="2">
        <v>0</v>
      </c>
      <c r="G65" s="3">
        <f t="shared" si="0"/>
        <v>10688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16140</v>
      </c>
      <c r="D66" s="2">
        <f>'PR-RAS'!E70</f>
        <v>1000</v>
      </c>
      <c r="E66" s="2">
        <v>0</v>
      </c>
      <c r="F66" s="2">
        <v>0</v>
      </c>
      <c r="G66" s="3">
        <f t="shared" si="0"/>
        <v>1179.1000000000001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189822.97</v>
      </c>
      <c r="D70" s="2">
        <f>'PR-RAS'!E74</f>
        <v>0</v>
      </c>
      <c r="E70" s="2">
        <v>0</v>
      </c>
      <c r="F70" s="2">
        <v>0</v>
      </c>
      <c r="G70" s="3">
        <f t="shared" si="0"/>
        <v>13097.784930000002</v>
      </c>
      <c r="H70" s="3">
        <f t="shared" si="1"/>
        <v>2.9999999998835847E-2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2687.5</v>
      </c>
      <c r="D71" s="2">
        <f>'PR-RAS'!E75</f>
        <v>0</v>
      </c>
      <c r="E71" s="2">
        <v>0</v>
      </c>
      <c r="F71" s="2">
        <v>0</v>
      </c>
      <c r="G71" s="3">
        <f t="shared" si="0"/>
        <v>188.12500000000003</v>
      </c>
      <c r="H71" s="3">
        <f t="shared" si="1"/>
        <v>0.5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187135.47</v>
      </c>
      <c r="D72" s="2">
        <f>'PR-RAS'!E76</f>
        <v>0</v>
      </c>
      <c r="E72" s="2">
        <v>0</v>
      </c>
      <c r="F72" s="2">
        <v>0</v>
      </c>
      <c r="G72" s="3">
        <f t="shared" si="0"/>
        <v>13286.618369999998</v>
      </c>
      <c r="H72" s="3">
        <f t="shared" si="1"/>
        <v>0.47000000000116415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4998.1099999999997</v>
      </c>
      <c r="D78" s="2">
        <f>'PR-RAS'!E82</f>
        <v>5877.97</v>
      </c>
      <c r="E78" s="2">
        <v>0</v>
      </c>
      <c r="F78" s="2">
        <v>0</v>
      </c>
      <c r="G78" s="3">
        <f t="shared" si="0"/>
        <v>1290.0618499999998</v>
      </c>
      <c r="H78" s="3">
        <f t="shared" si="1"/>
        <v>0.13999999999941792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115.5</v>
      </c>
      <c r="D79" s="2">
        <f>'PR-RAS'!E83</f>
        <v>297.85000000000002</v>
      </c>
      <c r="E79" s="2">
        <v>0</v>
      </c>
      <c r="F79" s="2">
        <v>0</v>
      </c>
      <c r="G79" s="3">
        <f t="shared" si="0"/>
        <v>55.473600000000005</v>
      </c>
      <c r="H79" s="3">
        <f t="shared" si="1"/>
        <v>0.64999999999997726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115.5</v>
      </c>
      <c r="D81" s="2">
        <f>'PR-RAS'!E85</f>
        <v>297.85000000000002</v>
      </c>
      <c r="E81" s="2">
        <v>0</v>
      </c>
      <c r="F81" s="2">
        <v>0</v>
      </c>
      <c r="G81" s="3">
        <f t="shared" si="0"/>
        <v>56.896000000000008</v>
      </c>
      <c r="H81" s="3">
        <f t="shared" si="1"/>
        <v>0.64999999999997726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4882.6099999999997</v>
      </c>
      <c r="D87" s="2">
        <f>'PR-RAS'!E91</f>
        <v>5580.12</v>
      </c>
      <c r="E87" s="2">
        <v>0</v>
      </c>
      <c r="F87" s="2">
        <v>0</v>
      </c>
      <c r="G87" s="3">
        <f t="shared" si="0"/>
        <v>1379.6850999999997</v>
      </c>
      <c r="H87" s="3">
        <f t="shared" si="1"/>
        <v>0.51000000000021828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4882.6099999999997</v>
      </c>
      <c r="D89" s="2">
        <f>'PR-RAS'!E93</f>
        <v>5580.12</v>
      </c>
      <c r="E89" s="2">
        <v>0</v>
      </c>
      <c r="F89" s="2">
        <v>0</v>
      </c>
      <c r="G89" s="3">
        <f t="shared" si="0"/>
        <v>1411.7707999999998</v>
      </c>
      <c r="H89" s="3">
        <f t="shared" si="1"/>
        <v>0.51000000000021828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96411.72</v>
      </c>
      <c r="D102" s="2">
        <f>'PR-RAS'!E106</f>
        <v>55640.52</v>
      </c>
      <c r="E102" s="2">
        <v>0</v>
      </c>
      <c r="F102" s="2">
        <v>0</v>
      </c>
      <c r="G102" s="3">
        <f t="shared" si="0"/>
        <v>20976.968760000003</v>
      </c>
      <c r="H102" s="3">
        <f t="shared" si="1"/>
        <v>0.76000000000203727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96411.72</v>
      </c>
      <c r="D108" s="2">
        <f>'PR-RAS'!E112</f>
        <v>55640.52</v>
      </c>
      <c r="E108" s="2">
        <v>0</v>
      </c>
      <c r="F108" s="2">
        <v>0</v>
      </c>
      <c r="G108" s="3">
        <f t="shared" si="0"/>
        <v>22223.125319999999</v>
      </c>
      <c r="H108" s="3">
        <f t="shared" si="1"/>
        <v>0.76000000000203727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96411.72</v>
      </c>
      <c r="D113" s="2">
        <f>'PR-RAS'!E117</f>
        <v>55640.52</v>
      </c>
      <c r="E113" s="2">
        <v>0</v>
      </c>
      <c r="F113" s="2">
        <v>0</v>
      </c>
      <c r="G113" s="3">
        <f t="shared" si="0"/>
        <v>23261.589120000001</v>
      </c>
      <c r="H113" s="3">
        <f t="shared" si="1"/>
        <v>0.76000000000203727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103907.14000000001</v>
      </c>
      <c r="D121" s="2">
        <f>'PR-RAS'!E125</f>
        <v>108988.12000000001</v>
      </c>
      <c r="E121" s="2">
        <v>0</v>
      </c>
      <c r="F121" s="2">
        <v>0</v>
      </c>
      <c r="G121" s="3">
        <f t="shared" si="0"/>
        <v>38626.005599999997</v>
      </c>
      <c r="H121" s="3">
        <f t="shared" si="1"/>
        <v>0.26000000002386514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102894.32</v>
      </c>
      <c r="D122" s="2">
        <f>'PR-RAS'!E126</f>
        <v>103488.12000000001</v>
      </c>
      <c r="E122" s="2">
        <v>0</v>
      </c>
      <c r="F122" s="2">
        <v>0</v>
      </c>
      <c r="G122" s="3">
        <f t="shared" si="0"/>
        <v>37494.337760000002</v>
      </c>
      <c r="H122" s="3">
        <f t="shared" si="1"/>
        <v>0.44000000001688022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9242.5</v>
      </c>
      <c r="D123" s="2">
        <f>'PR-RAS'!E127</f>
        <v>6285.1</v>
      </c>
      <c r="E123" s="2">
        <v>0</v>
      </c>
      <c r="F123" s="2">
        <v>0</v>
      </c>
      <c r="G123" s="3">
        <f t="shared" si="0"/>
        <v>2661.1494000000002</v>
      </c>
      <c r="H123" s="3">
        <f t="shared" si="1"/>
        <v>0.6000000000003638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93651.82</v>
      </c>
      <c r="D124" s="2">
        <f>'PR-RAS'!E128</f>
        <v>97203.02</v>
      </c>
      <c r="E124" s="2">
        <v>0</v>
      </c>
      <c r="F124" s="2">
        <v>0</v>
      </c>
      <c r="G124" s="3">
        <f t="shared" si="0"/>
        <v>35431.116779999997</v>
      </c>
      <c r="H124" s="3">
        <f t="shared" si="1"/>
        <v>0.19999999999708962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1012.82</v>
      </c>
      <c r="D125" s="2">
        <f>'PR-RAS'!E129</f>
        <v>5500</v>
      </c>
      <c r="E125" s="2">
        <v>0</v>
      </c>
      <c r="F125" s="2">
        <v>0</v>
      </c>
      <c r="G125" s="3">
        <f t="shared" si="0"/>
        <v>1489.58968</v>
      </c>
      <c r="H125" s="3">
        <f t="shared" si="1"/>
        <v>0.17999999999994998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1012.82</v>
      </c>
      <c r="D126" s="2">
        <f>'PR-RAS'!E130</f>
        <v>2500</v>
      </c>
      <c r="E126" s="2">
        <v>0</v>
      </c>
      <c r="F126" s="2">
        <v>0</v>
      </c>
      <c r="G126" s="3">
        <f t="shared" si="0"/>
        <v>751.60249999999996</v>
      </c>
      <c r="H126" s="3">
        <f t="shared" si="1"/>
        <v>0.17999999999994998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3000</v>
      </c>
      <c r="E127" s="2">
        <v>0</v>
      </c>
      <c r="F127" s="2">
        <v>0</v>
      </c>
      <c r="G127" s="3">
        <f t="shared" si="0"/>
        <v>756</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1315311.32</v>
      </c>
      <c r="D130" s="2">
        <f>'PR-RAS'!E134</f>
        <v>1812209.07</v>
      </c>
      <c r="E130" s="2">
        <v>0</v>
      </c>
      <c r="F130" s="2">
        <v>0</v>
      </c>
      <c r="G130" s="3">
        <f t="shared" si="0"/>
        <v>637225.10034</v>
      </c>
      <c r="H130" s="3">
        <f t="shared" si="1"/>
        <v>0.39000000013038516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1315311.32</v>
      </c>
      <c r="D131" s="2">
        <f>'PR-RAS'!E135</f>
        <v>1812209.07</v>
      </c>
      <c r="E131" s="2">
        <v>0</v>
      </c>
      <c r="F131" s="2">
        <v>0</v>
      </c>
      <c r="G131" s="3">
        <f t="shared" si="0"/>
        <v>642164.82980000007</v>
      </c>
      <c r="H131" s="3">
        <f t="shared" si="1"/>
        <v>0.39000000013038516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1151721.8600000001</v>
      </c>
      <c r="D132" s="2">
        <f>'PR-RAS'!E136</f>
        <v>1437582.48</v>
      </c>
      <c r="E132" s="2">
        <v>0</v>
      </c>
      <c r="F132" s="2">
        <v>0</v>
      </c>
      <c r="G132" s="3">
        <f t="shared" si="0"/>
        <v>527522.17342000001</v>
      </c>
      <c r="H132" s="3">
        <f t="shared" si="1"/>
        <v>0.61999999987892807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163589.46</v>
      </c>
      <c r="D133" s="2">
        <f>'PR-RAS'!E137</f>
        <v>374626.59</v>
      </c>
      <c r="E133" s="2">
        <v>0</v>
      </c>
      <c r="F133" s="2">
        <v>0</v>
      </c>
      <c r="G133" s="3">
        <f t="shared" si="0"/>
        <v>120495.22848000001</v>
      </c>
      <c r="H133" s="3">
        <f t="shared" si="1"/>
        <v>0.86999999996623956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1321376.8</v>
      </c>
      <c r="D148" s="2">
        <f>'PR-RAS'!E152</f>
        <v>1729503.46</v>
      </c>
      <c r="E148" s="2">
        <v>0</v>
      </c>
      <c r="F148" s="2">
        <v>0</v>
      </c>
      <c r="G148" s="3">
        <f t="shared" si="0"/>
        <v>702716.40683999995</v>
      </c>
      <c r="H148" s="3">
        <f t="shared" si="1"/>
        <v>0.65999999991618097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802948.28</v>
      </c>
      <c r="D149" s="2">
        <f>'PR-RAS'!E153</f>
        <v>1074904.8400000001</v>
      </c>
      <c r="E149" s="2">
        <v>0</v>
      </c>
      <c r="F149" s="2">
        <v>0</v>
      </c>
      <c r="G149" s="3">
        <f t="shared" si="0"/>
        <v>437008.17807999998</v>
      </c>
      <c r="H149" s="3">
        <f t="shared" si="1"/>
        <v>0.43999999994412065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603165.37</v>
      </c>
      <c r="D150" s="2">
        <f>'PR-RAS'!E154</f>
        <v>824309.03</v>
      </c>
      <c r="E150" s="2">
        <v>0</v>
      </c>
      <c r="F150" s="2">
        <v>0</v>
      </c>
      <c r="G150" s="3">
        <f t="shared" si="0"/>
        <v>335515.73107000004</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603165.37</v>
      </c>
      <c r="D151" s="2">
        <f>'PR-RAS'!E155</f>
        <v>824309.03</v>
      </c>
      <c r="E151" s="2">
        <v>0</v>
      </c>
      <c r="F151" s="2">
        <v>0</v>
      </c>
      <c r="G151" s="3">
        <f t="shared" si="0"/>
        <v>337767.51449999999</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99291.12</v>
      </c>
      <c r="D155" s="2">
        <f>'PR-RAS'!E159</f>
        <v>112682.35</v>
      </c>
      <c r="E155" s="2">
        <v>0</v>
      </c>
      <c r="F155" s="2">
        <v>0</v>
      </c>
      <c r="G155" s="3">
        <f t="shared" si="0"/>
        <v>49996.996279999999</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100491.79</v>
      </c>
      <c r="D156" s="2">
        <f>'PR-RAS'!E160</f>
        <v>137913.46</v>
      </c>
      <c r="E156" s="2">
        <v>0</v>
      </c>
      <c r="F156" s="2">
        <v>0</v>
      </c>
      <c r="G156" s="3">
        <f t="shared" si="0"/>
        <v>58329.400049999997</v>
      </c>
      <c r="H156" s="3">
        <f t="shared" si="1"/>
        <v>0.66999999999825377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100491.79</v>
      </c>
      <c r="D158" s="2">
        <f>'PR-RAS'!E162</f>
        <v>137913.46</v>
      </c>
      <c r="E158" s="2">
        <v>0</v>
      </c>
      <c r="F158" s="2">
        <v>0</v>
      </c>
      <c r="G158" s="3">
        <f t="shared" si="0"/>
        <v>59082.037469999996</v>
      </c>
      <c r="H158" s="3">
        <f t="shared" si="1"/>
        <v>0.66999999999825377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516610.86</v>
      </c>
      <c r="D160" s="2">
        <f>'PR-RAS'!E164</f>
        <v>653327.93000000005</v>
      </c>
      <c r="E160" s="2">
        <v>0</v>
      </c>
      <c r="F160" s="2">
        <v>0</v>
      </c>
      <c r="G160" s="3">
        <f t="shared" si="0"/>
        <v>289899.40848000004</v>
      </c>
      <c r="H160" s="3">
        <f t="shared" si="1"/>
        <v>0.2099999999627471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47376.800000000003</v>
      </c>
      <c r="D161" s="2">
        <f>'PR-RAS'!E165</f>
        <v>40952.04</v>
      </c>
      <c r="E161" s="2">
        <v>0</v>
      </c>
      <c r="F161" s="2">
        <v>0</v>
      </c>
      <c r="G161" s="3">
        <f t="shared" si="0"/>
        <v>20684.9408</v>
      </c>
      <c r="H161" s="3">
        <f t="shared" si="1"/>
        <v>0.23999999999796273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22081.22</v>
      </c>
      <c r="D162" s="2">
        <f>'PR-RAS'!E166</f>
        <v>9020.64</v>
      </c>
      <c r="E162" s="2">
        <v>0</v>
      </c>
      <c r="F162" s="2">
        <v>0</v>
      </c>
      <c r="G162" s="3">
        <f t="shared" si="0"/>
        <v>6459.7224999999999</v>
      </c>
      <c r="H162" s="3">
        <f t="shared" si="1"/>
        <v>0.58000000000174623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21686.41</v>
      </c>
      <c r="D163" s="2">
        <f>'PR-RAS'!E167</f>
        <v>27027.4</v>
      </c>
      <c r="E163" s="2">
        <v>0</v>
      </c>
      <c r="F163" s="2">
        <v>0</v>
      </c>
      <c r="G163" s="3">
        <f t="shared" si="0"/>
        <v>12270.076020000002</v>
      </c>
      <c r="H163" s="3">
        <f t="shared" si="1"/>
        <v>0.81000000000130967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1151.67</v>
      </c>
      <c r="D164" s="2">
        <f>'PR-RAS'!E168</f>
        <v>3690</v>
      </c>
      <c r="E164" s="2">
        <v>0</v>
      </c>
      <c r="F164" s="2">
        <v>0</v>
      </c>
      <c r="G164" s="3">
        <f t="shared" si="0"/>
        <v>1390.66221</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2457.5</v>
      </c>
      <c r="D165" s="2">
        <f>'PR-RAS'!E169</f>
        <v>1214</v>
      </c>
      <c r="E165" s="2">
        <v>0</v>
      </c>
      <c r="F165" s="2">
        <v>0</v>
      </c>
      <c r="G165" s="3">
        <f t="shared" si="0"/>
        <v>801.22199999999998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89031.31</v>
      </c>
      <c r="D166" s="2">
        <f>'PR-RAS'!E170</f>
        <v>84363.520000000004</v>
      </c>
      <c r="E166" s="2">
        <v>0</v>
      </c>
      <c r="F166" s="2">
        <v>0</v>
      </c>
      <c r="G166" s="3">
        <f t="shared" si="0"/>
        <v>42530.12775</v>
      </c>
      <c r="H166" s="3">
        <f t="shared" si="1"/>
        <v>0.78999999999359716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38617.11</v>
      </c>
      <c r="D167" s="2">
        <f>'PR-RAS'!E171</f>
        <v>32977.440000000002</v>
      </c>
      <c r="E167" s="2">
        <v>0</v>
      </c>
      <c r="F167" s="2">
        <v>0</v>
      </c>
      <c r="G167" s="3">
        <f t="shared" si="0"/>
        <v>17358.950340000003</v>
      </c>
      <c r="H167" s="3">
        <f t="shared" si="1"/>
        <v>0.55000000000291038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43856.31</v>
      </c>
      <c r="D169" s="2">
        <f>'PR-RAS'!E173</f>
        <v>43031.89</v>
      </c>
      <c r="E169" s="2">
        <v>0</v>
      </c>
      <c r="F169" s="2">
        <v>0</v>
      </c>
      <c r="G169" s="3">
        <f t="shared" si="0"/>
        <v>21826.575120000001</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25.47</v>
      </c>
      <c r="E170" s="2">
        <v>0</v>
      </c>
      <c r="F170" s="2">
        <v>0</v>
      </c>
      <c r="G170" s="3">
        <f t="shared" si="0"/>
        <v>8.60886</v>
      </c>
      <c r="H170" s="3">
        <f t="shared" si="1"/>
        <v>0.46999999999999886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6557.89</v>
      </c>
      <c r="D171" s="2">
        <f>'PR-RAS'!E175</f>
        <v>8328.7199999999993</v>
      </c>
      <c r="E171" s="2">
        <v>0</v>
      </c>
      <c r="F171" s="2">
        <v>0</v>
      </c>
      <c r="G171" s="3">
        <f t="shared" si="0"/>
        <v>3946.6061</v>
      </c>
      <c r="H171" s="3">
        <f t="shared" si="1"/>
        <v>0.39000000000032742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360251.83999999997</v>
      </c>
      <c r="D174" s="2">
        <f>'PR-RAS'!E178</f>
        <v>481879.95999999996</v>
      </c>
      <c r="E174" s="2">
        <v>0</v>
      </c>
      <c r="F174" s="2">
        <v>0</v>
      </c>
      <c r="G174" s="3">
        <f t="shared" si="0"/>
        <v>229054.03447999994</v>
      </c>
      <c r="H174" s="3">
        <f t="shared" si="1"/>
        <v>0.20000000006984919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13007.88</v>
      </c>
      <c r="D175" s="2">
        <f>'PR-RAS'!E179</f>
        <v>26907.63</v>
      </c>
      <c r="E175" s="2">
        <v>0</v>
      </c>
      <c r="F175" s="2">
        <v>0</v>
      </c>
      <c r="G175" s="3">
        <f t="shared" si="0"/>
        <v>11627.226359999999</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82880.22</v>
      </c>
      <c r="D176" s="2">
        <f>'PR-RAS'!E180</f>
        <v>123560.82</v>
      </c>
      <c r="E176" s="2">
        <v>0</v>
      </c>
      <c r="F176" s="2">
        <v>0</v>
      </c>
      <c r="G176" s="3">
        <f t="shared" si="0"/>
        <v>57750.325499999992</v>
      </c>
      <c r="H176" s="3">
        <f t="shared" si="1"/>
        <v>0.39999999999417923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12011.03</v>
      </c>
      <c r="D177" s="2">
        <f>'PR-RAS'!E181</f>
        <v>20066.150000000001</v>
      </c>
      <c r="E177" s="2">
        <v>0</v>
      </c>
      <c r="F177" s="2">
        <v>0</v>
      </c>
      <c r="G177" s="3">
        <f t="shared" si="0"/>
        <v>9177.2260800000004</v>
      </c>
      <c r="H177" s="3">
        <f t="shared" si="1"/>
        <v>0.18000000000211003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6416.47</v>
      </c>
      <c r="D178" s="2">
        <f>'PR-RAS'!E182</f>
        <v>6059.52</v>
      </c>
      <c r="E178" s="2">
        <v>0</v>
      </c>
      <c r="F178" s="2">
        <v>0</v>
      </c>
      <c r="G178" s="3">
        <f t="shared" si="0"/>
        <v>3280.7852700000003</v>
      </c>
      <c r="H178" s="3">
        <f t="shared" si="1"/>
        <v>0.9499999999998181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25023.59</v>
      </c>
      <c r="D179" s="2">
        <f>'PR-RAS'!E183</f>
        <v>49790.21</v>
      </c>
      <c r="E179" s="2">
        <v>0</v>
      </c>
      <c r="F179" s="2">
        <v>0</v>
      </c>
      <c r="G179" s="3">
        <f t="shared" si="0"/>
        <v>22179.513779999997</v>
      </c>
      <c r="H179" s="3">
        <f t="shared" si="1"/>
        <v>0.61999999999898137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4000</v>
      </c>
      <c r="D180" s="2">
        <f>'PR-RAS'!E184</f>
        <v>5580</v>
      </c>
      <c r="E180" s="2">
        <v>0</v>
      </c>
      <c r="F180" s="2">
        <v>0</v>
      </c>
      <c r="G180" s="3">
        <f t="shared" si="0"/>
        <v>2713.64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90275</v>
      </c>
      <c r="D181" s="2">
        <f>'PR-RAS'!E185</f>
        <v>86536.52</v>
      </c>
      <c r="E181" s="2">
        <v>0</v>
      </c>
      <c r="F181" s="2">
        <v>0</v>
      </c>
      <c r="G181" s="3">
        <f t="shared" si="0"/>
        <v>47402.647200000007</v>
      </c>
      <c r="H181" s="3">
        <f t="shared" si="1"/>
        <v>0.47999999999592546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2808.75</v>
      </c>
      <c r="D182" s="2">
        <f>'PR-RAS'!E186</f>
        <v>5220.46</v>
      </c>
      <c r="E182" s="2">
        <v>0</v>
      </c>
      <c r="F182" s="2">
        <v>0</v>
      </c>
      <c r="G182" s="3">
        <f t="shared" si="0"/>
        <v>2398.1902700000001</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123828.9</v>
      </c>
      <c r="D183" s="2">
        <f>'PR-RAS'!E187</f>
        <v>158158.65</v>
      </c>
      <c r="E183" s="2">
        <v>0</v>
      </c>
      <c r="F183" s="2">
        <v>0</v>
      </c>
      <c r="G183" s="3">
        <f t="shared" si="0"/>
        <v>80106.608399999983</v>
      </c>
      <c r="H183" s="3">
        <f t="shared" si="1"/>
        <v>0.45000000001164153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133.52000000000001</v>
      </c>
      <c r="D184" s="2">
        <f>'PR-RAS'!E188</f>
        <v>0</v>
      </c>
      <c r="E184" s="2">
        <v>0</v>
      </c>
      <c r="F184" s="2">
        <v>0</v>
      </c>
      <c r="G184" s="3">
        <f t="shared" si="0"/>
        <v>24.434160000000002</v>
      </c>
      <c r="H184" s="3">
        <f t="shared" si="1"/>
        <v>0.47999999999998977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19817.390000000003</v>
      </c>
      <c r="D190" s="2">
        <f>'PR-RAS'!E194</f>
        <v>46132.41</v>
      </c>
      <c r="E190" s="2">
        <v>0</v>
      </c>
      <c r="F190" s="2">
        <v>0</v>
      </c>
      <c r="G190" s="3">
        <f t="shared" si="0"/>
        <v>21183.537690000001</v>
      </c>
      <c r="H190" s="3">
        <f t="shared" si="1"/>
        <v>0.80000000000654836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6003.24</v>
      </c>
      <c r="D192" s="2">
        <f>'PR-RAS'!E196</f>
        <v>13222.65</v>
      </c>
      <c r="E192" s="2">
        <v>0</v>
      </c>
      <c r="F192" s="2">
        <v>0</v>
      </c>
      <c r="G192" s="3">
        <f t="shared" si="0"/>
        <v>6197.6711400000004</v>
      </c>
      <c r="H192" s="3">
        <f t="shared" si="1"/>
        <v>0.59000000000014552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9786.19</v>
      </c>
      <c r="D193" s="2">
        <f>'PR-RAS'!E197</f>
        <v>13156.49</v>
      </c>
      <c r="E193" s="2">
        <v>0</v>
      </c>
      <c r="F193" s="2">
        <v>0</v>
      </c>
      <c r="G193" s="3">
        <f t="shared" si="0"/>
        <v>6931.0406400000002</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255</v>
      </c>
      <c r="D194" s="2">
        <f>'PR-RAS'!E198</f>
        <v>255</v>
      </c>
      <c r="E194" s="2">
        <v>0</v>
      </c>
      <c r="F194" s="2">
        <v>0</v>
      </c>
      <c r="G194" s="3">
        <f t="shared" si="0"/>
        <v>147.64500000000001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2401.58</v>
      </c>
      <c r="D195" s="2">
        <f>'PR-RAS'!E199</f>
        <v>2740.4</v>
      </c>
      <c r="E195" s="2">
        <v>0</v>
      </c>
      <c r="F195" s="2">
        <v>0</v>
      </c>
      <c r="G195" s="3">
        <f t="shared" si="0"/>
        <v>1529.18172</v>
      </c>
      <c r="H195" s="3">
        <f t="shared" si="1"/>
        <v>0.82000000000016371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1371.38</v>
      </c>
      <c r="D197" s="2">
        <f>'PR-RAS'!E201</f>
        <v>16757.87</v>
      </c>
      <c r="E197" s="2">
        <v>0</v>
      </c>
      <c r="F197" s="2">
        <v>0</v>
      </c>
      <c r="G197" s="3">
        <f t="shared" si="0"/>
        <v>6837.8755199999996</v>
      </c>
      <c r="H197" s="3">
        <f t="shared" si="1"/>
        <v>0.51000000000112777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1817.66</v>
      </c>
      <c r="D198" s="2">
        <f>'PR-RAS'!E202</f>
        <v>1270.6899999999998</v>
      </c>
      <c r="E198" s="2">
        <v>0</v>
      </c>
      <c r="F198" s="2">
        <v>0</v>
      </c>
      <c r="G198" s="3">
        <f t="shared" si="0"/>
        <v>858.73088000000007</v>
      </c>
      <c r="H198" s="3">
        <f t="shared" si="1"/>
        <v>0.65000000000009095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1817.66</v>
      </c>
      <c r="D212" s="2">
        <f>'PR-RAS'!E216</f>
        <v>1270.6899999999998</v>
      </c>
      <c r="E212" s="2">
        <v>0</v>
      </c>
      <c r="F212" s="2">
        <v>0</v>
      </c>
      <c r="G212" s="3">
        <f t="shared" si="0"/>
        <v>919.75743999999997</v>
      </c>
      <c r="H212" s="3">
        <f t="shared" si="1"/>
        <v>0.65000000000009095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1791.93</v>
      </c>
      <c r="D213" s="2">
        <f>'PR-RAS'!E217</f>
        <v>1270.58</v>
      </c>
      <c r="E213" s="2">
        <v>0</v>
      </c>
      <c r="F213" s="2">
        <v>0</v>
      </c>
      <c r="G213" s="3">
        <f t="shared" si="0"/>
        <v>918.61508000000003</v>
      </c>
      <c r="H213" s="3">
        <f t="shared" si="1"/>
        <v>0.49000000000000909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25.73</v>
      </c>
      <c r="D215" s="2">
        <f>'PR-RAS'!E219</f>
        <v>0.11</v>
      </c>
      <c r="E215" s="2">
        <v>0</v>
      </c>
      <c r="F215" s="2">
        <v>0</v>
      </c>
      <c r="G215" s="3">
        <f t="shared" si="0"/>
        <v>5.5533000000000001</v>
      </c>
      <c r="H215" s="3">
        <f t="shared" si="1"/>
        <v>0.37999999999999956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1321376.8</v>
      </c>
      <c r="D295" s="2">
        <f>'PR-RAS'!E299</f>
        <v>1729503.46</v>
      </c>
      <c r="E295" s="2">
        <v>0</v>
      </c>
      <c r="F295" s="2">
        <v>0</v>
      </c>
      <c r="G295" s="3">
        <f t="shared" si="12"/>
        <v>1405432.8136799999</v>
      </c>
      <c r="H295" s="3">
        <f t="shared" si="13"/>
        <v>0.65999999991618097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442014.45999999996</v>
      </c>
      <c r="D296" s="2">
        <f>'PR-RAS'!E300</f>
        <v>320321.4700000002</v>
      </c>
      <c r="E296" s="2">
        <v>0</v>
      </c>
      <c r="F296" s="2">
        <v>0</v>
      </c>
      <c r="G296" s="3">
        <f t="shared" si="12"/>
        <v>319383.93300000008</v>
      </c>
      <c r="H296" s="3">
        <f t="shared" si="13"/>
        <v>0.93000000016763806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216556.74</v>
      </c>
      <c r="E298" s="2">
        <v>0</v>
      </c>
      <c r="F298" s="2">
        <v>0</v>
      </c>
      <c r="G298" s="3">
        <f t="shared" si="12"/>
        <v>128634.70355999999</v>
      </c>
      <c r="H298" s="3">
        <f t="shared" si="13"/>
        <v>0.26000000000931323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69145.37</v>
      </c>
      <c r="D299" s="2">
        <f>'PR-RAS'!E303</f>
        <v>0</v>
      </c>
      <c r="E299" s="2">
        <v>0</v>
      </c>
      <c r="F299" s="2">
        <v>0</v>
      </c>
      <c r="G299" s="3">
        <f t="shared" si="12"/>
        <v>20605.320259999997</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15338.87</v>
      </c>
      <c r="D300" s="2">
        <f>'PR-RAS'!E304</f>
        <v>6568.7</v>
      </c>
      <c r="E300" s="2">
        <v>0</v>
      </c>
      <c r="F300" s="2">
        <v>0</v>
      </c>
      <c r="G300" s="3">
        <f t="shared" si="12"/>
        <v>8514.4047300000002</v>
      </c>
      <c r="H300" s="3">
        <f t="shared" si="13"/>
        <v>0.42999999999938154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13129</v>
      </c>
      <c r="D301" s="2">
        <f>'PR-RAS'!E305</f>
        <v>5009</v>
      </c>
      <c r="E301" s="2">
        <v>0</v>
      </c>
      <c r="F301" s="2">
        <v>0</v>
      </c>
      <c r="G301" s="3">
        <f t="shared" si="12"/>
        <v>6944.0999999999995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194144.59000000003</v>
      </c>
      <c r="D355" s="2">
        <f>'PR-RAS'!E360</f>
        <v>804475.38</v>
      </c>
      <c r="E355" s="2">
        <v>0</v>
      </c>
      <c r="F355" s="2">
        <v>0</v>
      </c>
      <c r="G355" s="3">
        <f t="shared" si="12"/>
        <v>638295.75390000001</v>
      </c>
      <c r="H355" s="3">
        <f t="shared" si="13"/>
        <v>0.78999999997904524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7692.88</v>
      </c>
      <c r="E356" s="2">
        <v>0</v>
      </c>
      <c r="F356" s="2">
        <v>0</v>
      </c>
      <c r="G356" s="3">
        <f t="shared" si="12"/>
        <v>5461.9448000000002</v>
      </c>
      <c r="H356" s="3">
        <f t="shared" si="13"/>
        <v>0.11999999999989086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7692.88</v>
      </c>
      <c r="E361" s="2">
        <v>0</v>
      </c>
      <c r="F361" s="2">
        <v>0</v>
      </c>
      <c r="G361" s="3">
        <f t="shared" si="12"/>
        <v>5538.8735999999999</v>
      </c>
      <c r="H361" s="3">
        <f t="shared" si="13"/>
        <v>0.11999999999989086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7692.88</v>
      </c>
      <c r="E364" s="2">
        <v>0</v>
      </c>
      <c r="F364" s="2">
        <v>0</v>
      </c>
      <c r="G364" s="3">
        <f t="shared" si="12"/>
        <v>5585.0308800000003</v>
      </c>
      <c r="H364" s="3">
        <f t="shared" si="13"/>
        <v>0.11999999999989086</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194144.59000000003</v>
      </c>
      <c r="D368" s="2">
        <f>'PR-RAS'!E373</f>
        <v>107366.61</v>
      </c>
      <c r="E368" s="2">
        <v>0</v>
      </c>
      <c r="F368" s="2">
        <v>0</v>
      </c>
      <c r="G368" s="3">
        <f t="shared" si="12"/>
        <v>150058.15627000001</v>
      </c>
      <c r="H368" s="3">
        <f t="shared" si="13"/>
        <v>0.79999999997380655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179196.89</v>
      </c>
      <c r="D374" s="2">
        <f>'PR-RAS'!E379</f>
        <v>87670.61</v>
      </c>
      <c r="E374" s="2">
        <v>0</v>
      </c>
      <c r="F374" s="2">
        <v>0</v>
      </c>
      <c r="G374" s="3">
        <f t="shared" si="12"/>
        <v>132242.71502999999</v>
      </c>
      <c r="H374" s="3">
        <f t="shared" si="13"/>
        <v>0.49999999998544808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158746.26</v>
      </c>
      <c r="D375" s="2">
        <f>'PR-RAS'!E380</f>
        <v>76070.61</v>
      </c>
      <c r="E375" s="2">
        <v>0</v>
      </c>
      <c r="F375" s="2">
        <v>0</v>
      </c>
      <c r="G375" s="3">
        <f t="shared" si="12"/>
        <v>116271.91751999999</v>
      </c>
      <c r="H375" s="3">
        <f t="shared" si="13"/>
        <v>0.65000000000873115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20450.63</v>
      </c>
      <c r="D377" s="2">
        <f>'PR-RAS'!E382</f>
        <v>11600</v>
      </c>
      <c r="E377" s="2">
        <v>0</v>
      </c>
      <c r="F377" s="2">
        <v>0</v>
      </c>
      <c r="G377" s="3">
        <f t="shared" si="12"/>
        <v>16412.636880000002</v>
      </c>
      <c r="H377" s="3">
        <f t="shared" si="13"/>
        <v>0.36999999999898137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14947.7</v>
      </c>
      <c r="D388" s="2">
        <f>'PR-RAS'!E393</f>
        <v>19696</v>
      </c>
      <c r="E388" s="2">
        <v>0</v>
      </c>
      <c r="F388" s="2">
        <v>0</v>
      </c>
      <c r="G388" s="3">
        <f t="shared" si="12"/>
        <v>21029.463899999999</v>
      </c>
      <c r="H388" s="3">
        <f t="shared" si="13"/>
        <v>0.2999999999992724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14947.7</v>
      </c>
      <c r="D390" s="2">
        <f>'PR-RAS'!E395</f>
        <v>19696</v>
      </c>
      <c r="E390" s="2">
        <v>0</v>
      </c>
      <c r="F390" s="2">
        <v>0</v>
      </c>
      <c r="G390" s="3">
        <f t="shared" si="12"/>
        <v>21138.1433</v>
      </c>
      <c r="H390" s="3">
        <f t="shared" si="13"/>
        <v>0.2999999999992724</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689415.89</v>
      </c>
      <c r="E407" s="2">
        <v>0</v>
      </c>
      <c r="F407" s="2">
        <v>0</v>
      </c>
      <c r="G407" s="3">
        <f t="shared" si="12"/>
        <v>559805.7026800001</v>
      </c>
      <c r="H407" s="3">
        <f t="shared" si="13"/>
        <v>0.10999999998603016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689415.89</v>
      </c>
      <c r="E408" s="2">
        <v>0</v>
      </c>
      <c r="F408" s="2">
        <v>0</v>
      </c>
      <c r="G408" s="3">
        <f t="shared" si="12"/>
        <v>561184.53446</v>
      </c>
      <c r="H408" s="3">
        <f t="shared" si="13"/>
        <v>0.10999999998603016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194144.59000000003</v>
      </c>
      <c r="D413" s="2">
        <f>'PR-RAS'!E418</f>
        <v>804475.38</v>
      </c>
      <c r="E413" s="2">
        <v>0</v>
      </c>
      <c r="F413" s="2">
        <v>0</v>
      </c>
      <c r="G413" s="3">
        <f t="shared" si="12"/>
        <v>742875.28419999999</v>
      </c>
      <c r="H413" s="3">
        <f t="shared" si="13"/>
        <v>0.78999999997904524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53284.95</v>
      </c>
      <c r="D415" s="2">
        <f>'PR-RAS'!E420</f>
        <v>91117.19</v>
      </c>
      <c r="E415" s="2">
        <v>0</v>
      </c>
      <c r="F415" s="2">
        <v>0</v>
      </c>
      <c r="G415" s="3">
        <f t="shared" si="12"/>
        <v>97505.002619999999</v>
      </c>
      <c r="H415" s="3">
        <f t="shared" si="13"/>
        <v>0.24000000000523869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1763391.26</v>
      </c>
      <c r="D417" s="2">
        <f>'PR-RAS'!E422</f>
        <v>2049824.9300000002</v>
      </c>
      <c r="E417" s="2">
        <v>0</v>
      </c>
      <c r="F417" s="2">
        <v>0</v>
      </c>
      <c r="G417" s="3">
        <f t="shared" si="12"/>
        <v>2439025.10592</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1515521.3900000001</v>
      </c>
      <c r="D418" s="2">
        <f>'PR-RAS'!E423</f>
        <v>2533978.84</v>
      </c>
      <c r="E418" s="2">
        <v>0</v>
      </c>
      <c r="F418" s="2">
        <v>0</v>
      </c>
      <c r="G418" s="3">
        <f t="shared" si="12"/>
        <v>2745310.7721899999</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247869.86999999988</v>
      </c>
      <c r="D419" s="2">
        <f>'PR-RAS'!E424</f>
        <v>0</v>
      </c>
      <c r="E419" s="2">
        <v>0</v>
      </c>
      <c r="F419" s="2">
        <v>0</v>
      </c>
      <c r="G419" s="3">
        <f t="shared" si="12"/>
        <v>103609.60565999994</v>
      </c>
      <c r="H419" s="3">
        <f t="shared" si="13"/>
        <v>0.13000000012107193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484153.90999999968</v>
      </c>
      <c r="E420" s="2">
        <v>0</v>
      </c>
      <c r="F420" s="2">
        <v>0</v>
      </c>
      <c r="G420" s="3">
        <f t="shared" si="12"/>
        <v>405720.97657999973</v>
      </c>
      <c r="H420" s="3">
        <f t="shared" si="13"/>
        <v>9.0000000316649675E-2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125439.54999999999</v>
      </c>
      <c r="E421" s="2">
        <v>0</v>
      </c>
      <c r="F421" s="2">
        <v>0</v>
      </c>
      <c r="G421" s="3">
        <f t="shared" si="12"/>
        <v>105369.22199999998</v>
      </c>
      <c r="H421" s="3">
        <f t="shared" si="13"/>
        <v>0.45000000001164153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122430.31999999999</v>
      </c>
      <c r="D422" s="2">
        <f>'PR-RAS'!E427</f>
        <v>0</v>
      </c>
      <c r="E422" s="2">
        <v>0</v>
      </c>
      <c r="F422" s="2">
        <v>0</v>
      </c>
      <c r="G422" s="3">
        <f t="shared" si="12"/>
        <v>51543.164719999993</v>
      </c>
      <c r="H422" s="3">
        <f t="shared" si="13"/>
        <v>0.319999999992433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15338.87</v>
      </c>
      <c r="D423" s="2">
        <f>'PR-RAS'!E428</f>
        <v>6568.7</v>
      </c>
      <c r="E423" s="2">
        <v>0</v>
      </c>
      <c r="F423" s="2">
        <v>0</v>
      </c>
      <c r="G423" s="3">
        <f t="shared" si="12"/>
        <v>12016.98594</v>
      </c>
      <c r="H423" s="3">
        <f t="shared" si="13"/>
        <v>0.42999999999938154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1763391.26</v>
      </c>
      <c r="D637" s="2">
        <f>'PR-RAS'!E643</f>
        <v>2049824.9300000002</v>
      </c>
      <c r="E637" s="2">
        <v>0</v>
      </c>
      <c r="F637" s="2">
        <v>0</v>
      </c>
      <c r="G637" s="3">
        <f t="shared" si="14"/>
        <v>3728894.1523200003</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1515521.3900000001</v>
      </c>
      <c r="D638" s="2">
        <f>'PR-RAS'!E644</f>
        <v>2533978.84</v>
      </c>
      <c r="E638" s="2">
        <v>0</v>
      </c>
      <c r="F638" s="2">
        <v>0</v>
      </c>
      <c r="G638" s="3">
        <f t="shared" si="14"/>
        <v>4193676.1675900002</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247869.86999999988</v>
      </c>
      <c r="D639" s="2">
        <f>'PR-RAS'!E645</f>
        <v>0</v>
      </c>
      <c r="E639" s="2">
        <v>0</v>
      </c>
      <c r="F639" s="2">
        <v>0</v>
      </c>
      <c r="G639" s="3">
        <f t="shared" si="14"/>
        <v>158140.97705999992</v>
      </c>
      <c r="H639" s="3">
        <f t="shared" si="15"/>
        <v>0.13000000012107193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484153.90999999968</v>
      </c>
      <c r="E640" s="2">
        <v>0</v>
      </c>
      <c r="F640" s="2">
        <v>0</v>
      </c>
      <c r="G640" s="3">
        <f t="shared" si="14"/>
        <v>618748.69697999966</v>
      </c>
      <c r="H640" s="3">
        <f t="shared" si="15"/>
        <v>9.0000000316649675E-2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125439.54999999999</v>
      </c>
      <c r="E641" s="2">
        <v>0</v>
      </c>
      <c r="F641" s="2">
        <v>0</v>
      </c>
      <c r="G641" s="3">
        <f t="shared" si="14"/>
        <v>160562.62399999998</v>
      </c>
      <c r="H641" s="3">
        <f t="shared" si="15"/>
        <v>0.45000000001164153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122430.31999999999</v>
      </c>
      <c r="D642" s="2">
        <f>'PR-RAS'!E648</f>
        <v>0</v>
      </c>
      <c r="E642" s="2">
        <v>0</v>
      </c>
      <c r="F642" s="2">
        <v>0</v>
      </c>
      <c r="G642" s="3">
        <f t="shared" si="14"/>
        <v>78477.835120000003</v>
      </c>
      <c r="H642" s="3">
        <f t="shared" si="15"/>
        <v>0.319999999992433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125439.54999999989</v>
      </c>
      <c r="D643" s="2">
        <f>'PR-RAS'!E649</f>
        <v>0</v>
      </c>
      <c r="E643" s="2">
        <v>0</v>
      </c>
      <c r="F643" s="2">
        <v>0</v>
      </c>
      <c r="G643" s="3">
        <f t="shared" si="14"/>
        <v>80532.191099999924</v>
      </c>
      <c r="H643" s="3">
        <f t="shared" si="15"/>
        <v>0.45000000011350494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358714.35999999969</v>
      </c>
      <c r="E644" s="2">
        <v>0</v>
      </c>
      <c r="F644" s="2">
        <v>0</v>
      </c>
      <c r="G644" s="3">
        <f t="shared" si="14"/>
        <v>461306.66695999959</v>
      </c>
      <c r="H644" s="3">
        <f t="shared" si="15"/>
        <v>0.35999999969499186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30291.05</v>
      </c>
      <c r="D646" s="2">
        <f>'PR-RAS'!E653</f>
        <v>247355.64</v>
      </c>
      <c r="E646" s="2">
        <v>0</v>
      </c>
      <c r="F646" s="2">
        <v>0</v>
      </c>
      <c r="G646" s="3">
        <f t="shared" si="14"/>
        <v>338626.50285000005</v>
      </c>
      <c r="H646" s="3">
        <f t="shared" si="15"/>
        <v>0.40999999998530257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573672.53</v>
      </c>
      <c r="D647" s="2">
        <f>'PR-RAS'!E654</f>
        <v>306793.73</v>
      </c>
      <c r="E647" s="2">
        <v>0</v>
      </c>
      <c r="F647" s="2">
        <v>0</v>
      </c>
      <c r="G647" s="3">
        <f t="shared" si="14"/>
        <v>766969.95354000002</v>
      </c>
      <c r="H647" s="3">
        <f t="shared" si="15"/>
        <v>0.73999999999068677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356607.94</v>
      </c>
      <c r="D648" s="2">
        <f>'PR-RAS'!E655</f>
        <v>519059.93</v>
      </c>
      <c r="E648" s="2">
        <v>0</v>
      </c>
      <c r="F648" s="2">
        <v>0</v>
      </c>
      <c r="G648" s="3">
        <f t="shared" si="14"/>
        <v>902388.88660000009</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247355.64000000007</v>
      </c>
      <c r="D649" s="2">
        <f>'PR-RAS'!E656</f>
        <v>35089.440000000002</v>
      </c>
      <c r="E649" s="2">
        <v>0</v>
      </c>
      <c r="F649" s="2">
        <v>0</v>
      </c>
      <c r="G649" s="3">
        <f t="shared" si="14"/>
        <v>205762.36896000005</v>
      </c>
      <c r="H649" s="3">
        <f t="shared" si="15"/>
        <v>0.79999999993015081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41</v>
      </c>
      <c r="E651" s="2">
        <v>0</v>
      </c>
      <c r="F651" s="2">
        <v>0</v>
      </c>
      <c r="G651" s="3">
        <f t="shared" si="14"/>
        <v>76.7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39</v>
      </c>
      <c r="E653" s="2">
        <v>0</v>
      </c>
      <c r="F653" s="2">
        <v>0</v>
      </c>
      <c r="G653" s="3">
        <f t="shared" si="14"/>
        <v>73.024000000000001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29000</v>
      </c>
      <c r="D676" s="2">
        <f>'PR-RAS'!E683</f>
        <v>58000</v>
      </c>
      <c r="E676" s="2">
        <v>0</v>
      </c>
      <c r="F676" s="2">
        <v>0</v>
      </c>
      <c r="G676" s="3">
        <f t="shared" si="14"/>
        <v>97875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7000</v>
      </c>
      <c r="D677" s="2">
        <f>'PR-RAS'!E684</f>
        <v>7500</v>
      </c>
      <c r="E677" s="2">
        <v>0</v>
      </c>
      <c r="F677" s="2">
        <v>0</v>
      </c>
      <c r="G677" s="3">
        <f t="shared" si="14"/>
        <v>14872.000000000002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16140</v>
      </c>
      <c r="D678" s="2">
        <f>'PR-RAS'!E685</f>
        <v>1000</v>
      </c>
      <c r="E678" s="2">
        <v>0</v>
      </c>
      <c r="F678" s="2">
        <v>0</v>
      </c>
      <c r="G678" s="3">
        <f t="shared" si="14"/>
        <v>12280.78</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2687.5</v>
      </c>
      <c r="D695" s="2">
        <f>'PR-RAS'!E702</f>
        <v>0</v>
      </c>
      <c r="E695" s="2">
        <v>0</v>
      </c>
      <c r="F695" s="2">
        <v>0</v>
      </c>
      <c r="G695" s="3">
        <f t="shared" si="14"/>
        <v>1865.1249999999998</v>
      </c>
      <c r="H695" s="3">
        <f t="shared" si="15"/>
        <v>0.5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187135.47</v>
      </c>
      <c r="D699" s="2">
        <f>'PR-RAS'!E706</f>
        <v>0</v>
      </c>
      <c r="E699" s="2">
        <v>0</v>
      </c>
      <c r="F699" s="2">
        <v>0</v>
      </c>
      <c r="G699" s="3">
        <f t="shared" si="14"/>
        <v>130620.55806</v>
      </c>
      <c r="H699" s="3">
        <f t="shared" si="15"/>
        <v>0.47000000000116415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96411.72</v>
      </c>
      <c r="D717" s="2">
        <f>'PR-RAS'!E724</f>
        <v>55640.52</v>
      </c>
      <c r="E717" s="2">
        <v>0</v>
      </c>
      <c r="F717" s="2">
        <v>0</v>
      </c>
      <c r="G717" s="3">
        <f t="shared" si="14"/>
        <v>148708.01616</v>
      </c>
      <c r="H717" s="3">
        <f t="shared" si="15"/>
        <v>0.76000000000203727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7782.95</v>
      </c>
      <c r="D725" s="2">
        <f>'PR-RAS'!E732</f>
        <v>14159.1</v>
      </c>
      <c r="E725" s="2">
        <v>0</v>
      </c>
      <c r="F725" s="2">
        <v>0</v>
      </c>
      <c r="G725" s="3">
        <f t="shared" si="14"/>
        <v>26137.232599999999</v>
      </c>
      <c r="H725" s="3">
        <f t="shared" si="15"/>
        <v>0.1500000000005457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1800</v>
      </c>
      <c r="E726" s="2">
        <v>0</v>
      </c>
      <c r="F726" s="2">
        <v>0</v>
      </c>
      <c r="G726" s="3">
        <f t="shared" si="14"/>
        <v>3016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21686.41</v>
      </c>
      <c r="D727" s="2">
        <f>'PR-RAS'!E734</f>
        <v>23886.16</v>
      </c>
      <c r="E727" s="2">
        <v>0</v>
      </c>
      <c r="F727" s="2">
        <v>0</v>
      </c>
      <c r="G727" s="3">
        <f t="shared" si="14"/>
        <v>50427.037979999994</v>
      </c>
      <c r="H727" s="3">
        <f t="shared" si="15"/>
        <v>0.56999999999970896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4000</v>
      </c>
      <c r="D729" s="2">
        <f>'PR-RAS'!E736</f>
        <v>5580</v>
      </c>
      <c r="E729" s="2">
        <v>0</v>
      </c>
      <c r="F729" s="2">
        <v>0</v>
      </c>
      <c r="G729" s="3">
        <f t="shared" si="14"/>
        <v>11036.48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22823.96</v>
      </c>
      <c r="D730" s="2">
        <f>'PR-RAS'!E737</f>
        <v>32256.37</v>
      </c>
      <c r="E730" s="2">
        <v>0</v>
      </c>
      <c r="F730" s="2">
        <v>0</v>
      </c>
      <c r="G730" s="3">
        <f t="shared" si="14"/>
        <v>63668.454299999998</v>
      </c>
      <c r="H730" s="3">
        <f t="shared" si="15"/>
        <v>0.40999999999985448</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5066.34</v>
      </c>
      <c r="D731" s="2">
        <f>'PR-RAS'!E738</f>
        <v>7170.99</v>
      </c>
      <c r="E731" s="2">
        <v>0</v>
      </c>
      <c r="F731" s="2">
        <v>0</v>
      </c>
      <c r="G731" s="3">
        <f t="shared" si="14"/>
        <v>14168.0736</v>
      </c>
      <c r="H731" s="3">
        <f t="shared" si="15"/>
        <v>0.3500000000003638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38169.699999999997</v>
      </c>
      <c r="D732" s="2">
        <f>'PR-RAS'!E739</f>
        <v>22530.37</v>
      </c>
      <c r="E732" s="2">
        <v>0</v>
      </c>
      <c r="F732" s="2">
        <v>0</v>
      </c>
      <c r="G732" s="3">
        <f t="shared" si="14"/>
        <v>60841.451639999999</v>
      </c>
      <c r="H732" s="3">
        <f t="shared" si="15"/>
        <v>0.67000000000189175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706.31</v>
      </c>
      <c r="D735" s="2">
        <f>'PR-RAS'!E742</f>
        <v>628.69000000000005</v>
      </c>
      <c r="E735" s="2">
        <v>0</v>
      </c>
      <c r="F735" s="2">
        <v>0</v>
      </c>
      <c r="G735" s="3">
        <f t="shared" si="14"/>
        <v>1441.3484599999999</v>
      </c>
      <c r="H735" s="3">
        <f t="shared" si="15"/>
        <v>0.61999999999989086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2016</v>
      </c>
      <c r="D737" s="2">
        <f>'PR-RAS'!E744</f>
        <v>2328</v>
      </c>
      <c r="E737" s="2">
        <v>0</v>
      </c>
      <c r="F737" s="2">
        <v>0</v>
      </c>
      <c r="G737" s="3">
        <f t="shared" si="28"/>
        <v>4910.5919999999996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10214242.709999999</v>
      </c>
      <c r="D1011" s="7">
        <f>BILANCA!E6</f>
        <v>11580533.209999999</v>
      </c>
      <c r="E1011" s="7">
        <v>0</v>
      </c>
      <c r="F1011" s="7">
        <v>0</v>
      </c>
      <c r="G1011" s="8">
        <f t="shared" ref="G1011:G1306" si="38">B1011/1000*C1011+B1011/500*D1011</f>
        <v>33375.309129999994</v>
      </c>
      <c r="H1011" s="8">
        <f t="shared" si="35"/>
        <v>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9948867.6099999994</v>
      </c>
      <c r="D1012" s="2">
        <f>BILANCA!E7</f>
        <v>11535574.42</v>
      </c>
      <c r="E1012" s="2">
        <v>0</v>
      </c>
      <c r="F1012" s="2">
        <v>0</v>
      </c>
      <c r="G1012" s="3">
        <f t="shared" si="38"/>
        <v>66040.032900000006</v>
      </c>
      <c r="H1012" s="3">
        <f t="shared" si="35"/>
        <v>0.81000000052154064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30889.439999999999</v>
      </c>
      <c r="D1013" s="2">
        <f>BILANCA!E8</f>
        <v>38582.32</v>
      </c>
      <c r="E1013" s="2">
        <v>0</v>
      </c>
      <c r="F1013" s="2">
        <v>0</v>
      </c>
      <c r="G1013" s="3">
        <f t="shared" si="38"/>
        <v>324.16224</v>
      </c>
      <c r="H1013" s="3">
        <f t="shared" si="35"/>
        <v>0.75999999999839929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30889.439999999999</v>
      </c>
      <c r="D1014" s="2">
        <f>BILANCA!E9</f>
        <v>30889.439999999999</v>
      </c>
      <c r="E1014" s="2">
        <v>0</v>
      </c>
      <c r="F1014" s="2">
        <v>0</v>
      </c>
      <c r="G1014" s="3">
        <f t="shared" si="38"/>
        <v>370.67327999999998</v>
      </c>
      <c r="H1014" s="3">
        <f t="shared" si="35"/>
        <v>0.87999999999738066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7692.88</v>
      </c>
      <c r="E1015" s="2">
        <v>0</v>
      </c>
      <c r="F1015" s="2">
        <v>0</v>
      </c>
      <c r="G1015" s="3">
        <f t="shared" si="38"/>
        <v>76.92880000000001</v>
      </c>
      <c r="H1015" s="3">
        <f t="shared" si="35"/>
        <v>0.11999999999989086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9917978.1699999999</v>
      </c>
      <c r="D1017" s="2">
        <f>BILANCA!E12</f>
        <v>10807576.209999999</v>
      </c>
      <c r="E1017" s="2">
        <v>0</v>
      </c>
      <c r="F1017" s="2">
        <v>0</v>
      </c>
      <c r="G1017" s="3">
        <f t="shared" si="38"/>
        <v>220731.91412999999</v>
      </c>
      <c r="H1017" s="3">
        <f t="shared" si="35"/>
        <v>0.37999999895691872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545258.25</v>
      </c>
      <c r="D1018" s="2">
        <f>BILANCA!E13</f>
        <v>537547.54</v>
      </c>
      <c r="E1018" s="2">
        <v>0</v>
      </c>
      <c r="F1018" s="2">
        <v>0</v>
      </c>
      <c r="G1018" s="3">
        <f t="shared" si="38"/>
        <v>12962.826639999999</v>
      </c>
      <c r="H1018" s="3">
        <f t="shared" si="35"/>
        <v>0.7099999999627471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622365.41</v>
      </c>
      <c r="D1022" s="2">
        <f>BILANCA!E17</f>
        <v>622365.41</v>
      </c>
      <c r="E1022" s="2">
        <v>0</v>
      </c>
      <c r="F1022" s="2">
        <v>0</v>
      </c>
      <c r="G1022" s="3">
        <f t="shared" si="38"/>
        <v>22405.154760000001</v>
      </c>
      <c r="H1022" s="3">
        <f t="shared" si="35"/>
        <v>0.82000000006519258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77107.16</v>
      </c>
      <c r="D1023" s="2">
        <f>BILANCA!E18</f>
        <v>84817.87</v>
      </c>
      <c r="E1023" s="2">
        <v>0</v>
      </c>
      <c r="F1023" s="2">
        <v>0</v>
      </c>
      <c r="G1023" s="3">
        <f t="shared" si="38"/>
        <v>3207.6576999999997</v>
      </c>
      <c r="H1023" s="3">
        <f t="shared" si="35"/>
        <v>0.29000000000814907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246270.17000000004</v>
      </c>
      <c r="D1024" s="2">
        <f>BILANCA!E19</f>
        <v>272552.88</v>
      </c>
      <c r="E1024" s="2">
        <v>0</v>
      </c>
      <c r="F1024" s="2">
        <v>0</v>
      </c>
      <c r="G1024" s="3">
        <f t="shared" si="38"/>
        <v>11079.263020000002</v>
      </c>
      <c r="H1024" s="3">
        <f t="shared" si="35"/>
        <v>0.2900000000372529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904192.33</v>
      </c>
      <c r="D1025" s="2">
        <f>BILANCA!E20</f>
        <v>950230.76</v>
      </c>
      <c r="E1025" s="2">
        <v>0</v>
      </c>
      <c r="F1025" s="2">
        <v>0</v>
      </c>
      <c r="G1025" s="3">
        <f t="shared" si="38"/>
        <v>42069.80775</v>
      </c>
      <c r="H1025" s="3">
        <f t="shared" si="35"/>
        <v>0.56999999994877726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16646.400000000001</v>
      </c>
      <c r="D1026" s="2">
        <f>BILANCA!E21</f>
        <v>16646.400000000001</v>
      </c>
      <c r="E1026" s="2">
        <v>0</v>
      </c>
      <c r="F1026" s="2">
        <v>0</v>
      </c>
      <c r="G1026" s="3">
        <f t="shared" si="38"/>
        <v>799.02720000000022</v>
      </c>
      <c r="H1026" s="3">
        <f t="shared" si="35"/>
        <v>0.80000000000291038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138262.78</v>
      </c>
      <c r="D1027" s="2">
        <f>BILANCA!E22</f>
        <v>143708.13</v>
      </c>
      <c r="E1027" s="2">
        <v>0</v>
      </c>
      <c r="F1027" s="2">
        <v>0</v>
      </c>
      <c r="G1027" s="3">
        <f t="shared" si="38"/>
        <v>7236.5436800000007</v>
      </c>
      <c r="H1027" s="3">
        <f t="shared" si="35"/>
        <v>0.35000000000582077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47724.3</v>
      </c>
      <c r="D1031" s="2">
        <f>BILANCA!E26</f>
        <v>46748.23</v>
      </c>
      <c r="E1031" s="2">
        <v>0</v>
      </c>
      <c r="F1031" s="2">
        <v>0</v>
      </c>
      <c r="G1031" s="3">
        <f t="shared" si="38"/>
        <v>2965.6359600000005</v>
      </c>
      <c r="H1031" s="3">
        <f t="shared" si="35"/>
        <v>0.5300000000061118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860555.64</v>
      </c>
      <c r="D1033" s="2">
        <f>BILANCA!E28</f>
        <v>884780.64</v>
      </c>
      <c r="E1033" s="2">
        <v>0</v>
      </c>
      <c r="F1033" s="2">
        <v>0</v>
      </c>
      <c r="G1033" s="3">
        <f t="shared" si="38"/>
        <v>60492.689160000002</v>
      </c>
      <c r="H1033" s="3">
        <f t="shared" si="35"/>
        <v>0.71999999997206032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1710.57</v>
      </c>
      <c r="D1034" s="2">
        <f>BILANCA!E29</f>
        <v>1048.42</v>
      </c>
      <c r="E1034" s="2">
        <v>0</v>
      </c>
      <c r="F1034" s="2">
        <v>0</v>
      </c>
      <c r="G1034" s="3">
        <f t="shared" si="38"/>
        <v>91.377840000000006</v>
      </c>
      <c r="H1034" s="3">
        <f t="shared" si="35"/>
        <v>0.85000000000013642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3310.77</v>
      </c>
      <c r="D1035" s="2">
        <f>BILANCA!E30</f>
        <v>3310.77</v>
      </c>
      <c r="E1035" s="2">
        <v>0</v>
      </c>
      <c r="F1035" s="2">
        <v>0</v>
      </c>
      <c r="G1035" s="3">
        <f t="shared" si="38"/>
        <v>248.30775</v>
      </c>
      <c r="H1035" s="3">
        <f t="shared" si="35"/>
        <v>0.46000000000003638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1600.2</v>
      </c>
      <c r="D1039" s="2">
        <f>BILANCA!E34</f>
        <v>2262.35</v>
      </c>
      <c r="E1039" s="2">
        <v>0</v>
      </c>
      <c r="F1039" s="2">
        <v>0</v>
      </c>
      <c r="G1039" s="3">
        <f t="shared" si="38"/>
        <v>177.62209999999999</v>
      </c>
      <c r="H1039" s="3">
        <f t="shared" si="35"/>
        <v>0.54999999999995453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9124739.1799999997</v>
      </c>
      <c r="D1040" s="2">
        <f>BILANCA!E35</f>
        <v>9996427.3699999992</v>
      </c>
      <c r="E1040" s="2">
        <v>0</v>
      </c>
      <c r="F1040" s="2">
        <v>0</v>
      </c>
      <c r="G1040" s="3">
        <f t="shared" si="38"/>
        <v>873527.81759999995</v>
      </c>
      <c r="H1040" s="3">
        <f t="shared" si="35"/>
        <v>0.54999999888241291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34963.93</v>
      </c>
      <c r="D1041" s="2">
        <f>BILANCA!E36</f>
        <v>34963.93</v>
      </c>
      <c r="E1041" s="2">
        <v>0</v>
      </c>
      <c r="F1041" s="2">
        <v>0</v>
      </c>
      <c r="G1041" s="3">
        <f t="shared" si="38"/>
        <v>3251.6454899999999</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8745320.4100000001</v>
      </c>
      <c r="D1042" s="2">
        <f>BILANCA!E37</f>
        <v>9617008.5999999996</v>
      </c>
      <c r="E1042" s="2">
        <v>0</v>
      </c>
      <c r="F1042" s="2">
        <v>0</v>
      </c>
      <c r="G1042" s="3">
        <f t="shared" si="38"/>
        <v>895338.80351999996</v>
      </c>
      <c r="H1042" s="3">
        <f t="shared" si="35"/>
        <v>0.81000000052154064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344454.84</v>
      </c>
      <c r="D1043" s="2">
        <f>BILANCA!E38</f>
        <v>344454.84</v>
      </c>
      <c r="E1043" s="2">
        <v>0</v>
      </c>
      <c r="F1043" s="2">
        <v>0</v>
      </c>
      <c r="G1043" s="3">
        <f t="shared" si="38"/>
        <v>34101.029160000006</v>
      </c>
      <c r="H1043" s="3">
        <f t="shared" si="35"/>
        <v>0.31999999994877726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9450.4500000000007</v>
      </c>
      <c r="D1052" s="2">
        <f>BILANCA!E47</f>
        <v>9450.4500000000007</v>
      </c>
      <c r="E1052" s="2">
        <v>0</v>
      </c>
      <c r="F1052" s="2">
        <v>0</v>
      </c>
      <c r="G1052" s="3">
        <f t="shared" si="38"/>
        <v>1190.7567000000001</v>
      </c>
      <c r="H1052" s="3">
        <f t="shared" si="35"/>
        <v>0.90000000000145519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9450.4500000000007</v>
      </c>
      <c r="D1055" s="2">
        <f>BILANCA!E50</f>
        <v>9450.4500000000007</v>
      </c>
      <c r="E1055" s="2">
        <v>0</v>
      </c>
      <c r="F1055" s="2">
        <v>0</v>
      </c>
      <c r="G1055" s="3">
        <f t="shared" si="38"/>
        <v>1275.8107500000001</v>
      </c>
      <c r="H1055" s="3">
        <f t="shared" si="35"/>
        <v>0.90000000000145519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36472.5</v>
      </c>
      <c r="D1059" s="2">
        <f>BILANCA!E54</f>
        <v>43227.25</v>
      </c>
      <c r="E1059" s="2">
        <v>0</v>
      </c>
      <c r="F1059" s="2">
        <v>0</v>
      </c>
      <c r="G1059" s="3">
        <f t="shared" si="38"/>
        <v>6023.4230000000007</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36472.5</v>
      </c>
      <c r="D1060" s="2">
        <f>BILANCA!E55</f>
        <v>43227.25</v>
      </c>
      <c r="E1060" s="2">
        <v>0</v>
      </c>
      <c r="F1060" s="2">
        <v>0</v>
      </c>
      <c r="G1060" s="3">
        <f t="shared" si="38"/>
        <v>6146.35</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689415.89</v>
      </c>
      <c r="E1061" s="2">
        <v>0</v>
      </c>
      <c r="F1061" s="2">
        <v>0</v>
      </c>
      <c r="G1061" s="3">
        <f t="shared" si="38"/>
        <v>70320.42078</v>
      </c>
      <c r="H1061" s="3">
        <f t="shared" si="35"/>
        <v>0.10999999998603016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689415.89</v>
      </c>
      <c r="E1062" s="2">
        <v>0</v>
      </c>
      <c r="F1062" s="2">
        <v>0</v>
      </c>
      <c r="G1062" s="3">
        <f t="shared" si="38"/>
        <v>71699.252559999994</v>
      </c>
      <c r="H1062" s="3">
        <f t="shared" si="35"/>
        <v>0.10999999998603016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265375.10000000003</v>
      </c>
      <c r="D1074" s="2">
        <f>BILANCA!E69</f>
        <v>44958.789999999994</v>
      </c>
      <c r="E1074" s="2">
        <v>0</v>
      </c>
      <c r="F1074" s="2">
        <v>0</v>
      </c>
      <c r="G1074" s="3">
        <f t="shared" si="38"/>
        <v>22738.731520000001</v>
      </c>
      <c r="H1074" s="3">
        <f t="shared" si="35"/>
        <v>0.31000000004132744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247355.64</v>
      </c>
      <c r="D1075" s="2">
        <f>BILANCA!E70</f>
        <v>35089.439999999995</v>
      </c>
      <c r="E1075" s="2">
        <v>0</v>
      </c>
      <c r="F1075" s="2">
        <v>0</v>
      </c>
      <c r="G1075" s="3">
        <f t="shared" si="38"/>
        <v>20639.7438</v>
      </c>
      <c r="H1075" s="3">
        <f t="shared" si="35"/>
        <v>0.79999999998108251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246757.7</v>
      </c>
      <c r="D1076" s="2">
        <f>BILANCA!E71</f>
        <v>34671.919999999998</v>
      </c>
      <c r="E1076" s="2">
        <v>0</v>
      </c>
      <c r="F1076" s="2">
        <v>0</v>
      </c>
      <c r="G1076" s="3">
        <f t="shared" si="38"/>
        <v>20862.701640000003</v>
      </c>
      <c r="H1076" s="3">
        <f t="shared" si="35"/>
        <v>0.3799999999901047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246757.7</v>
      </c>
      <c r="D1078" s="2">
        <f>BILANCA!E73</f>
        <v>34671.919999999998</v>
      </c>
      <c r="E1078" s="2">
        <v>0</v>
      </c>
      <c r="F1078" s="2">
        <v>0</v>
      </c>
      <c r="G1078" s="3">
        <f t="shared" si="38"/>
        <v>21494.904719999999</v>
      </c>
      <c r="H1078" s="3">
        <f t="shared" si="35"/>
        <v>0.3799999999901047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597.94000000000005</v>
      </c>
      <c r="D1085" s="2">
        <f>BILANCA!E80</f>
        <v>417.52</v>
      </c>
      <c r="E1085" s="2">
        <v>0</v>
      </c>
      <c r="F1085" s="2">
        <v>0</v>
      </c>
      <c r="G1085" s="3">
        <f t="shared" si="38"/>
        <v>107.4735</v>
      </c>
      <c r="H1085" s="3">
        <f t="shared" si="35"/>
        <v>0.53999999999996362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2680.59</v>
      </c>
      <c r="D1087" s="2">
        <f>BILANCA!E82</f>
        <v>3300.65</v>
      </c>
      <c r="E1087" s="2">
        <v>0</v>
      </c>
      <c r="F1087" s="2">
        <v>0</v>
      </c>
      <c r="G1087" s="3">
        <f t="shared" si="38"/>
        <v>714.70552999999995</v>
      </c>
      <c r="H1087" s="3">
        <f t="shared" si="35"/>
        <v>0.75999999999976353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178.25</v>
      </c>
      <c r="E1089" s="2">
        <v>0</v>
      </c>
      <c r="F1089" s="2">
        <v>0</v>
      </c>
      <c r="G1089" s="3">
        <f t="shared" si="38"/>
        <v>28.163499999999999</v>
      </c>
      <c r="H1089" s="3">
        <f t="shared" si="35"/>
        <v>0.25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2680.59</v>
      </c>
      <c r="D1092" s="2">
        <f>BILANCA!E87</f>
        <v>3122.4</v>
      </c>
      <c r="E1092" s="2">
        <v>0</v>
      </c>
      <c r="F1092" s="2">
        <v>0</v>
      </c>
      <c r="G1092" s="3">
        <f t="shared" si="38"/>
        <v>731.88198000000011</v>
      </c>
      <c r="H1092" s="3">
        <f t="shared" si="35"/>
        <v>0.80999999999994543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15338.869999999999</v>
      </c>
      <c r="D1152" s="2">
        <f>BILANCA!E147</f>
        <v>6568.6999999999989</v>
      </c>
      <c r="E1152" s="2">
        <v>0</v>
      </c>
      <c r="F1152" s="2">
        <v>0</v>
      </c>
      <c r="G1152" s="3">
        <f t="shared" si="38"/>
        <v>4043.6303399999993</v>
      </c>
      <c r="H1152" s="3">
        <f t="shared" si="41"/>
        <v>0.43000000000211003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1584.21</v>
      </c>
      <c r="D1164" s="2">
        <f>BILANCA!E159</f>
        <v>1584.21</v>
      </c>
      <c r="E1164" s="2">
        <v>0</v>
      </c>
      <c r="F1164" s="2">
        <v>0</v>
      </c>
      <c r="G1164" s="3">
        <f t="shared" si="38"/>
        <v>731.90502000000004</v>
      </c>
      <c r="H1164" s="3">
        <f t="shared" si="41"/>
        <v>0.42000000000007276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1484</v>
      </c>
      <c r="D1165" s="2">
        <f>BILANCA!E160</f>
        <v>2071.1</v>
      </c>
      <c r="E1165" s="2">
        <v>0</v>
      </c>
      <c r="F1165" s="2">
        <v>0</v>
      </c>
      <c r="G1165" s="3">
        <f t="shared" si="38"/>
        <v>872.06099999999992</v>
      </c>
      <c r="H1165" s="3">
        <f t="shared" si="41"/>
        <v>9.9999999999909051E-2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13129</v>
      </c>
      <c r="D1166" s="2">
        <f>BILANCA!E161</f>
        <v>5009</v>
      </c>
      <c r="E1166" s="2">
        <v>0</v>
      </c>
      <c r="F1166" s="2">
        <v>0</v>
      </c>
      <c r="G1166" s="3">
        <f t="shared" si="38"/>
        <v>3610.9319999999998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858.34</v>
      </c>
      <c r="D1169" s="2">
        <f>BILANCA!E164</f>
        <v>2095.61</v>
      </c>
      <c r="E1169" s="2">
        <v>0</v>
      </c>
      <c r="F1169" s="2">
        <v>0</v>
      </c>
      <c r="G1169" s="3">
        <f t="shared" si="38"/>
        <v>802.88004000000001</v>
      </c>
      <c r="H1169" s="3">
        <f t="shared" si="41"/>
        <v>0.7299999999999045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10214242.709999999</v>
      </c>
      <c r="D1180" s="2">
        <f>BILANCA!E176</f>
        <v>11580533.209999999</v>
      </c>
      <c r="E1180" s="2">
        <v>0</v>
      </c>
      <c r="F1180" s="2">
        <v>0</v>
      </c>
      <c r="G1180" s="3">
        <f t="shared" si="38"/>
        <v>5673802.5521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124596.68000000001</v>
      </c>
      <c r="D1181" s="2">
        <f>BILANCA!E177</f>
        <v>397104.45</v>
      </c>
      <c r="E1181" s="2">
        <v>0</v>
      </c>
      <c r="F1181" s="2">
        <v>0</v>
      </c>
      <c r="G1181" s="3">
        <f t="shared" si="38"/>
        <v>157115.75418000002</v>
      </c>
      <c r="H1181" s="3">
        <f t="shared" si="41"/>
        <v>0.77000000000407454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113972.90000000001</v>
      </c>
      <c r="D1182" s="2">
        <f>BILANCA!E178</f>
        <v>147941.45000000001</v>
      </c>
      <c r="E1182" s="2">
        <v>0</v>
      </c>
      <c r="F1182" s="2">
        <v>0</v>
      </c>
      <c r="G1182" s="3">
        <f t="shared" si="38"/>
        <v>70495.1976</v>
      </c>
      <c r="H1182" s="3">
        <f t="shared" si="41"/>
        <v>0.55000000000291038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74344.13</v>
      </c>
      <c r="D1183" s="2">
        <f>BILANCA!E179</f>
        <v>106630.36</v>
      </c>
      <c r="E1183" s="2">
        <v>0</v>
      </c>
      <c r="F1183" s="2">
        <v>0</v>
      </c>
      <c r="G1183" s="3">
        <f t="shared" si="38"/>
        <v>49755.639049999998</v>
      </c>
      <c r="H1183" s="3">
        <f t="shared" si="41"/>
        <v>0.49000000000523869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39527.42</v>
      </c>
      <c r="D1184" s="2">
        <f>BILANCA!E180</f>
        <v>41149.589999999997</v>
      </c>
      <c r="E1184" s="2">
        <v>0</v>
      </c>
      <c r="F1184" s="2">
        <v>0</v>
      </c>
      <c r="G1184" s="3">
        <f t="shared" si="38"/>
        <v>21197.828399999999</v>
      </c>
      <c r="H1184" s="3">
        <f t="shared" si="41"/>
        <v>0.83000000000174623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101.35</v>
      </c>
      <c r="D1185" s="2">
        <f>BILANCA!E181</f>
        <v>161.5</v>
      </c>
      <c r="E1185" s="2">
        <v>0</v>
      </c>
      <c r="F1185" s="2">
        <v>0</v>
      </c>
      <c r="G1185" s="3">
        <f t="shared" si="38"/>
        <v>74.26124999999999</v>
      </c>
      <c r="H1185" s="3">
        <f t="shared" si="41"/>
        <v>0.84999999999999432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101.35</v>
      </c>
      <c r="D1188" s="2">
        <f>BILANCA!E184</f>
        <v>161.5</v>
      </c>
      <c r="E1188" s="2">
        <v>0</v>
      </c>
      <c r="F1188" s="2">
        <v>0</v>
      </c>
      <c r="G1188" s="3">
        <f t="shared" si="38"/>
        <v>75.534300000000002</v>
      </c>
      <c r="H1188" s="3">
        <f t="shared" si="41"/>
        <v>0.84999999999999432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9228.75</v>
      </c>
      <c r="D1201" s="2">
        <f>BILANCA!E197</f>
        <v>80153.420000000013</v>
      </c>
      <c r="E1201" s="2">
        <v>0</v>
      </c>
      <c r="F1201" s="2">
        <v>0</v>
      </c>
      <c r="G1201" s="3">
        <f t="shared" si="38"/>
        <v>32381.297690000007</v>
      </c>
      <c r="H1201" s="3">
        <f t="shared" si="41"/>
        <v>0.67000000001280569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7692.88</v>
      </c>
      <c r="E1202" s="2">
        <v>0</v>
      </c>
      <c r="F1202" s="2">
        <v>0</v>
      </c>
      <c r="G1202" s="3">
        <f t="shared" ref="G1202:G1206" si="44">B1202/1000*C1202+B1202/500*D1202</f>
        <v>2954.06592</v>
      </c>
      <c r="H1202" s="3">
        <f t="shared" ref="H1202:H1206" si="45">ABS(C1202-ROUND(C1202,0))+ABS(D1202-ROUND(D1202,0))</f>
        <v>0.11999999999989086</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9228.75</v>
      </c>
      <c r="D1203" s="2">
        <f>BILANCA!E199</f>
        <v>25189.74</v>
      </c>
      <c r="E1203" s="2">
        <v>0</v>
      </c>
      <c r="F1203" s="2">
        <v>0</v>
      </c>
      <c r="G1203" s="3">
        <f t="shared" si="44"/>
        <v>11504.388390000002</v>
      </c>
      <c r="H1203" s="3">
        <f t="shared" si="45"/>
        <v>0.50999999999839929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47270.8</v>
      </c>
      <c r="E1206" s="2">
        <v>0</v>
      </c>
      <c r="F1206" s="2">
        <v>0</v>
      </c>
      <c r="G1206" s="3">
        <f t="shared" si="44"/>
        <v>18530.153600000001</v>
      </c>
      <c r="H1206" s="3">
        <f t="shared" si="45"/>
        <v>0.19999999999708962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1395.03</v>
      </c>
      <c r="D1251" s="2">
        <f>BILANCA!E247</f>
        <v>169009.58</v>
      </c>
      <c r="E1251" s="2">
        <v>0</v>
      </c>
      <c r="F1251" s="2">
        <v>0</v>
      </c>
      <c r="G1251" s="3">
        <f>B1251/1000*C1251+B1251/500*D1251</f>
        <v>81798.81978999998</v>
      </c>
      <c r="H1251" s="3">
        <f>ABS(C1251-ROUND(C1251,0))+ABS(D1251-ROUND(D1251,0))</f>
        <v>0.4500000000127784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10089646.029999999</v>
      </c>
      <c r="D1255" s="2">
        <f>BILANCA!E251</f>
        <v>11183428.76</v>
      </c>
      <c r="E1255" s="2">
        <v>0</v>
      </c>
      <c r="F1255" s="2">
        <v>0</v>
      </c>
      <c r="G1255" s="3">
        <f t="shared" si="38"/>
        <v>7951843.3697499987</v>
      </c>
      <c r="H1255" s="3">
        <f t="shared" si="41"/>
        <v>0.26999999955296516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9948867.6099999994</v>
      </c>
      <c r="D1256" s="2">
        <f>BILANCA!E252</f>
        <v>11535574.42</v>
      </c>
      <c r="E1256" s="2">
        <v>0</v>
      </c>
      <c r="F1256" s="2">
        <v>0</v>
      </c>
      <c r="G1256" s="3">
        <f t="shared" si="38"/>
        <v>8122924.0467000008</v>
      </c>
      <c r="H1256" s="3">
        <f t="shared" si="41"/>
        <v>0.81000000052154064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9948867.6099999994</v>
      </c>
      <c r="D1257" s="2">
        <f>BILANCA!E253</f>
        <v>11535574.42</v>
      </c>
      <c r="E1257" s="2">
        <v>0</v>
      </c>
      <c r="F1257" s="2">
        <v>0</v>
      </c>
      <c r="G1257" s="3">
        <f t="shared" si="38"/>
        <v>8155944.0631499998</v>
      </c>
      <c r="H1257" s="3">
        <f t="shared" si="41"/>
        <v>0.81000000052154064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125439.54999999999</v>
      </c>
      <c r="D1259" s="2">
        <f>BILANCA!E255</f>
        <v>-358714.36</v>
      </c>
      <c r="E1259" s="2">
        <v>0</v>
      </c>
      <c r="F1259" s="2">
        <v>0</v>
      </c>
      <c r="G1259" s="3">
        <f t="shared" si="38"/>
        <v>-147405.30333</v>
      </c>
      <c r="H1259" s="3">
        <f t="shared" si="41"/>
        <v>0.80999999999767169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216556.74</v>
      </c>
      <c r="D1260" s="2">
        <f>BILANCA!E256</f>
        <v>158251.62</v>
      </c>
      <c r="E1260" s="2">
        <v>0</v>
      </c>
      <c r="F1260" s="2">
        <v>0</v>
      </c>
      <c r="G1260" s="3">
        <f t="shared" si="38"/>
        <v>133264.995</v>
      </c>
      <c r="H1260" s="3">
        <f t="shared" si="41"/>
        <v>0.64000000001396984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216556.74</v>
      </c>
      <c r="D1261" s="2">
        <f>BILANCA!E257</f>
        <v>158251.62</v>
      </c>
      <c r="E1261" s="2">
        <v>0</v>
      </c>
      <c r="F1261" s="2">
        <v>0</v>
      </c>
      <c r="G1261" s="3">
        <f t="shared" si="38"/>
        <v>133798.05498000002</v>
      </c>
      <c r="H1261" s="3">
        <f t="shared" si="41"/>
        <v>0.64000000001396984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91117.19</v>
      </c>
      <c r="D1264" s="2">
        <f>BILANCA!E260</f>
        <v>516965.98</v>
      </c>
      <c r="E1264" s="2">
        <v>0</v>
      </c>
      <c r="F1264" s="2">
        <v>0</v>
      </c>
      <c r="G1264" s="3">
        <f t="shared" si="38"/>
        <v>285762.4841</v>
      </c>
      <c r="H1264" s="3">
        <f t="shared" si="41"/>
        <v>0.21000000002095476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91117.19</v>
      </c>
      <c r="D1266" s="2">
        <f>BILANCA!E262</f>
        <v>516965.98</v>
      </c>
      <c r="E1266" s="2">
        <v>0</v>
      </c>
      <c r="F1266" s="2">
        <v>0</v>
      </c>
      <c r="G1266" s="3">
        <f t="shared" si="38"/>
        <v>288012.58239999996</v>
      </c>
      <c r="H1266" s="3">
        <f t="shared" si="41"/>
        <v>0.21000000002095476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15338.869999999999</v>
      </c>
      <c r="D1278" s="2">
        <f>BILANCA!E274</f>
        <v>6568.7</v>
      </c>
      <c r="E1278" s="2">
        <v>0</v>
      </c>
      <c r="F1278" s="2">
        <v>0</v>
      </c>
      <c r="G1278" s="3">
        <f t="shared" si="38"/>
        <v>7631.6403599999994</v>
      </c>
      <c r="H1278" s="3">
        <f t="shared" si="41"/>
        <v>0.43000000000120053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725.87</v>
      </c>
      <c r="D1290" s="2">
        <f>BILANCA!E286</f>
        <v>166.03</v>
      </c>
      <c r="E1290" s="2">
        <v>0</v>
      </c>
      <c r="F1290" s="2">
        <v>0</v>
      </c>
      <c r="G1290" s="3">
        <f t="shared" si="48"/>
        <v>296.22040000000004</v>
      </c>
      <c r="H1290" s="3">
        <f t="shared" si="49"/>
        <v>0.15999999999999659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1484</v>
      </c>
      <c r="D1291" s="2">
        <f>BILANCA!E287</f>
        <v>1393.67</v>
      </c>
      <c r="E1291" s="2">
        <v>0</v>
      </c>
      <c r="F1291" s="2">
        <v>0</v>
      </c>
      <c r="G1291" s="3">
        <f t="shared" si="48"/>
        <v>1200.2465400000001</v>
      </c>
      <c r="H1291" s="3">
        <f t="shared" si="49"/>
        <v>0.32999999999992724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13129</v>
      </c>
      <c r="D1292" s="2">
        <f>BILANCA!E288</f>
        <v>5009</v>
      </c>
      <c r="E1292" s="2">
        <v>0</v>
      </c>
      <c r="F1292" s="2">
        <v>0</v>
      </c>
      <c r="G1292" s="3">
        <f t="shared" si="48"/>
        <v>6527.4539999999997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2319.34</v>
      </c>
      <c r="D1305" s="2">
        <f>BILANCA!E302</f>
        <v>3358.44</v>
      </c>
      <c r="E1305" s="2">
        <v>0</v>
      </c>
      <c r="F1305" s="2">
        <v>0</v>
      </c>
      <c r="G1305" s="3">
        <f t="shared" si="38"/>
        <v>2665.6848999999997</v>
      </c>
      <c r="H1305" s="3">
        <f t="shared" si="41"/>
        <v>0.78000000000020009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13877.87</v>
      </c>
      <c r="D1306" s="2">
        <f>BILANCA!E303</f>
        <v>5305.87</v>
      </c>
      <c r="E1306" s="2">
        <v>0</v>
      </c>
      <c r="F1306" s="2">
        <v>0</v>
      </c>
      <c r="G1306" s="3">
        <f t="shared" si="38"/>
        <v>7248.9245599999995</v>
      </c>
      <c r="H1306" s="3">
        <f t="shared" si="41"/>
        <v>0.25999999999930878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22.8</v>
      </c>
      <c r="D1311" s="2">
        <f>BILANCA!E308</f>
        <v>564.48</v>
      </c>
      <c r="E1311" s="2">
        <v>0</v>
      </c>
      <c r="F1311" s="2">
        <v>0</v>
      </c>
      <c r="G1311" s="3">
        <f t="shared" si="52"/>
        <v>346.67975999999999</v>
      </c>
      <c r="H1311" s="3">
        <f t="shared" si="41"/>
        <v>0.68000000000001748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2657.79</v>
      </c>
      <c r="D1312" s="2">
        <f>BILANCA!E309</f>
        <v>2557.92</v>
      </c>
      <c r="E1312" s="2">
        <v>0</v>
      </c>
      <c r="F1312" s="2">
        <v>0</v>
      </c>
      <c r="G1312" s="3">
        <f t="shared" si="52"/>
        <v>2347.6362600000002</v>
      </c>
      <c r="H1312" s="3">
        <f t="shared" si="41"/>
        <v>0.28999999999996362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3217.01</v>
      </c>
      <c r="D1339" s="2">
        <f>BILANCA!E336</f>
        <v>9095.42</v>
      </c>
      <c r="E1339" s="2">
        <v>0</v>
      </c>
      <c r="F1339" s="2">
        <v>0</v>
      </c>
      <c r="G1339" s="3">
        <f t="shared" si="52"/>
        <v>7043.1826500000006</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110755.89</v>
      </c>
      <c r="D1340" s="2">
        <f>BILANCA!E337</f>
        <v>138846.03</v>
      </c>
      <c r="E1340" s="2">
        <v>0</v>
      </c>
      <c r="F1340" s="2">
        <v>0</v>
      </c>
      <c r="G1340" s="3">
        <f t="shared" si="52"/>
        <v>128187.82350000001</v>
      </c>
      <c r="H1340" s="3">
        <f t="shared" si="41"/>
        <v>0.13999999999941792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6500</v>
      </c>
      <c r="D1341" s="2">
        <f>BILANCA!E338</f>
        <v>2112.75</v>
      </c>
      <c r="E1341" s="2">
        <v>0</v>
      </c>
      <c r="F1341" s="2">
        <v>0</v>
      </c>
      <c r="G1341" s="3">
        <f t="shared" si="52"/>
        <v>3550.1405</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2728.75</v>
      </c>
      <c r="D1342" s="2">
        <f>BILANCA!E339</f>
        <v>78040.67</v>
      </c>
      <c r="E1342" s="2">
        <v>0</v>
      </c>
      <c r="F1342" s="2">
        <v>0</v>
      </c>
      <c r="G1342" s="3">
        <f t="shared" si="52"/>
        <v>52724.94988</v>
      </c>
      <c r="H1342" s="3">
        <f t="shared" si="41"/>
        <v>0.58000000000174623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1395.03</v>
      </c>
      <c r="D1370" s="2">
        <f>BILANCA!E367</f>
        <v>95602.16</v>
      </c>
      <c r="E1370" s="2">
        <v>0</v>
      </c>
      <c r="F1370" s="2">
        <v>0</v>
      </c>
      <c r="G1370" s="3">
        <f t="shared" si="57"/>
        <v>69335.766000000003</v>
      </c>
      <c r="H1370" s="3">
        <f t="shared" si="58"/>
        <v>0.19000000000346517</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72842.94</v>
      </c>
      <c r="E1382" s="2">
        <v>0</v>
      </c>
      <c r="F1382" s="2">
        <v>0</v>
      </c>
      <c r="G1382" s="3">
        <f t="shared" si="59"/>
        <v>54195.147360000003</v>
      </c>
      <c r="H1382" s="3">
        <f t="shared" si="60"/>
        <v>5.9999999997671694E-2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564.48</v>
      </c>
      <c r="E1383" s="2">
        <v>0</v>
      </c>
      <c r="F1383" s="2">
        <v>0</v>
      </c>
      <c r="G1383" s="3">
        <f t="shared" si="59"/>
        <v>421.10208</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1515521.39</v>
      </c>
      <c r="D1503" s="2">
        <f>'RAS-funkcijski'!E107</f>
        <v>2533978.84</v>
      </c>
      <c r="E1503" s="2">
        <v>0</v>
      </c>
      <c r="F1503" s="2">
        <v>0</v>
      </c>
      <c r="G1503" s="3">
        <f t="shared" si="52"/>
        <v>678098.34421000001</v>
      </c>
      <c r="H1503" s="3">
        <f t="shared" si="63"/>
        <v>0.55000000004656613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1515521.39</v>
      </c>
      <c r="D1505" s="2">
        <f>'RAS-funkcijski'!E109</f>
        <v>2533978.84</v>
      </c>
      <c r="E1505" s="2">
        <v>0</v>
      </c>
      <c r="F1505" s="2">
        <v>0</v>
      </c>
      <c r="G1505" s="3">
        <f t="shared" si="52"/>
        <v>691265.30235000001</v>
      </c>
      <c r="H1505" s="3">
        <f t="shared" si="63"/>
        <v>0.55000000004656613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1515521.39</v>
      </c>
      <c r="D1537" s="14">
        <f>'RAS-funkcijski'!E141</f>
        <v>2533978.84</v>
      </c>
      <c r="E1537" s="14">
        <v>0</v>
      </c>
      <c r="F1537" s="14">
        <v>0</v>
      </c>
      <c r="G1537" s="15">
        <f t="shared" si="52"/>
        <v>901936.63259000005</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37.5</v>
      </c>
      <c r="E1538" s="7">
        <v>0</v>
      </c>
      <c r="F1538" s="7">
        <v>0</v>
      </c>
      <c r="G1538" s="8">
        <f t="shared" si="52"/>
        <v>7.4999999999999997E-2</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37.5</v>
      </c>
      <c r="E1555" s="2">
        <v>0</v>
      </c>
      <c r="F1555" s="2">
        <v>0</v>
      </c>
      <c r="G1555" s="3">
        <f t="shared" si="52"/>
        <v>1.3499999999999999</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37.5</v>
      </c>
      <c r="E1563" s="2">
        <v>0</v>
      </c>
      <c r="F1563" s="2">
        <v>0</v>
      </c>
      <c r="G1563" s="3">
        <f t="shared" si="52"/>
        <v>1.95</v>
      </c>
      <c r="H1563" s="3">
        <f t="shared" si="63"/>
        <v>0.5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37.5</v>
      </c>
      <c r="E1569" s="2">
        <v>0</v>
      </c>
      <c r="F1569" s="2">
        <v>0</v>
      </c>
      <c r="G1569" s="3">
        <f t="shared" si="52"/>
        <v>2.4</v>
      </c>
      <c r="H1569" s="3">
        <f t="shared" si="63"/>
        <v>0.5</v>
      </c>
      <c r="I1569" s="11">
        <f t="shared" si="67"/>
        <v>1.2</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124596.68</v>
      </c>
      <c r="D1582" s="7"/>
      <c r="E1582" s="7">
        <v>0</v>
      </c>
      <c r="F1582" s="7">
        <v>0</v>
      </c>
      <c r="G1582" s="8">
        <f t="shared" ref="G1582:G1686" si="70">B1582/1000*C1582</f>
        <v>124.59667999999999</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2618871.59</v>
      </c>
      <c r="D1583" s="2">
        <v>0</v>
      </c>
      <c r="E1583" s="2">
        <v>0</v>
      </c>
      <c r="F1583" s="2">
        <v>0</v>
      </c>
      <c r="G1583" s="3">
        <f t="shared" si="70"/>
        <v>5237.7431799999995</v>
      </c>
      <c r="H1583" s="3">
        <f t="shared" si="71"/>
        <v>0.41000000014901161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7200.6</v>
      </c>
      <c r="D1584" s="2">
        <v>0</v>
      </c>
      <c r="E1584" s="2">
        <v>0</v>
      </c>
      <c r="F1584" s="2">
        <v>0</v>
      </c>
      <c r="G1584" s="3">
        <f t="shared" si="70"/>
        <v>21.601800000000001</v>
      </c>
      <c r="H1584" s="3">
        <f t="shared" si="71"/>
        <v>0.3999999999996362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1736729.7299999997</v>
      </c>
      <c r="D1585" s="2">
        <v>0</v>
      </c>
      <c r="E1585" s="2">
        <v>0</v>
      </c>
      <c r="F1585" s="2">
        <v>0</v>
      </c>
      <c r="G1585" s="3">
        <f t="shared" si="70"/>
        <v>6946.9189199999992</v>
      </c>
      <c r="H1585" s="3">
        <f t="shared" si="71"/>
        <v>0.2700000002514571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1082082.6399999999</v>
      </c>
      <c r="D1586" s="2">
        <v>0</v>
      </c>
      <c r="E1586" s="2">
        <v>0</v>
      </c>
      <c r="F1586" s="2">
        <v>0</v>
      </c>
      <c r="G1586" s="3">
        <f t="shared" si="70"/>
        <v>5410.4132</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649979.44999999995</v>
      </c>
      <c r="D1587" s="2">
        <v>0</v>
      </c>
      <c r="E1587" s="2">
        <v>0</v>
      </c>
      <c r="F1587" s="2">
        <v>0</v>
      </c>
      <c r="G1587" s="3">
        <f t="shared" si="70"/>
        <v>3899.8766999999998</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1007.88</v>
      </c>
      <c r="D1588" s="2">
        <v>0</v>
      </c>
      <c r="E1588" s="2">
        <v>0</v>
      </c>
      <c r="F1588" s="2">
        <v>0</v>
      </c>
      <c r="G1588" s="3">
        <f t="shared" si="70"/>
        <v>7.0551599999999999</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3659.76</v>
      </c>
      <c r="D1593" s="2">
        <v>0</v>
      </c>
      <c r="E1593" s="2">
        <v>0</v>
      </c>
      <c r="F1593" s="2">
        <v>0</v>
      </c>
      <c r="G1593" s="3">
        <f t="shared" si="70"/>
        <v>43.917120000000004</v>
      </c>
      <c r="H1593" s="3">
        <f t="shared" si="71"/>
        <v>0.23999999999978172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707313.47</v>
      </c>
      <c r="D1594" s="2">
        <v>0</v>
      </c>
      <c r="E1594" s="2">
        <v>0</v>
      </c>
      <c r="F1594" s="2">
        <v>0</v>
      </c>
      <c r="G1594" s="3">
        <f t="shared" si="70"/>
        <v>9195.0751099999998</v>
      </c>
      <c r="H1594" s="3">
        <f t="shared" si="71"/>
        <v>0.46999999997206032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167627.79</v>
      </c>
      <c r="D1601" s="2">
        <v>0</v>
      </c>
      <c r="E1601" s="2">
        <v>0</v>
      </c>
      <c r="F1601" s="2">
        <v>0</v>
      </c>
      <c r="G1601" s="3">
        <f>B1601/1000*C1601</f>
        <v>3352.5558000000001</v>
      </c>
      <c r="H1601" s="3">
        <f>ABS(C1601-ROUND(C1601,0))</f>
        <v>0.20999999999185093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2346363.8200000003</v>
      </c>
      <c r="D1602" s="2">
        <v>0</v>
      </c>
      <c r="E1602" s="2">
        <v>0</v>
      </c>
      <c r="F1602" s="2">
        <v>0</v>
      </c>
      <c r="G1602" s="3">
        <f t="shared" si="70"/>
        <v>49273.640220000008</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6636.12</v>
      </c>
      <c r="D1603" s="2">
        <v>0</v>
      </c>
      <c r="E1603" s="2">
        <v>0</v>
      </c>
      <c r="F1603" s="2">
        <v>0</v>
      </c>
      <c r="G1603" s="3">
        <f t="shared" si="70"/>
        <v>145.99463999999998</v>
      </c>
      <c r="H1603" s="3">
        <f t="shared" si="71"/>
        <v>0.11999999999989086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1702761.18</v>
      </c>
      <c r="D1604" s="2">
        <v>0</v>
      </c>
      <c r="E1604" s="2">
        <v>0</v>
      </c>
      <c r="F1604" s="2">
        <v>0</v>
      </c>
      <c r="G1604" s="3">
        <f t="shared" si="70"/>
        <v>39163.507139999994</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1049796.4099999999</v>
      </c>
      <c r="D1605" s="2">
        <v>0</v>
      </c>
      <c r="E1605" s="2">
        <v>0</v>
      </c>
      <c r="F1605" s="2">
        <v>0</v>
      </c>
      <c r="G1605" s="3">
        <f t="shared" si="70"/>
        <v>25195.113839999998</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648357.28</v>
      </c>
      <c r="D1606" s="2">
        <v>0</v>
      </c>
      <c r="E1606" s="2">
        <v>0</v>
      </c>
      <c r="F1606" s="2">
        <v>0</v>
      </c>
      <c r="G1606" s="3">
        <f t="shared" si="70"/>
        <v>16208.932000000001</v>
      </c>
      <c r="H1606" s="3">
        <f t="shared" si="71"/>
        <v>0.28000000002793968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947.73</v>
      </c>
      <c r="D1607" s="2">
        <v>0</v>
      </c>
      <c r="E1607" s="2">
        <v>0</v>
      </c>
      <c r="F1607" s="2">
        <v>0</v>
      </c>
      <c r="G1607" s="3">
        <f t="shared" si="70"/>
        <v>24.640979999999999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3659.76</v>
      </c>
      <c r="D1612" s="2">
        <v>0</v>
      </c>
      <c r="E1612" s="2">
        <v>0</v>
      </c>
      <c r="F1612" s="2">
        <v>0</v>
      </c>
      <c r="G1612" s="3">
        <f t="shared" si="70"/>
        <v>113.45256000000001</v>
      </c>
      <c r="H1612" s="3">
        <f t="shared" si="71"/>
        <v>0.23999999999978172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636388.80000000005</v>
      </c>
      <c r="D1613" s="2">
        <v>0</v>
      </c>
      <c r="E1613" s="2">
        <v>0</v>
      </c>
      <c r="F1613" s="2">
        <v>0</v>
      </c>
      <c r="G1613" s="3">
        <f t="shared" si="70"/>
        <v>20364.441600000002</v>
      </c>
      <c r="H1613" s="3">
        <f t="shared" si="71"/>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577.72</v>
      </c>
      <c r="D1620" s="2">
        <v>0</v>
      </c>
      <c r="E1620" s="2">
        <v>0</v>
      </c>
      <c r="F1620" s="2">
        <v>0</v>
      </c>
      <c r="G1620" s="3">
        <f>B1620/1000*C1620</f>
        <v>22.531079999999999</v>
      </c>
      <c r="H1620" s="3">
        <f>ABS(C1620-ROUND(C1620,0))</f>
        <v>0.27999999999997272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397104.44999999972</v>
      </c>
      <c r="D1621" s="2">
        <v>0</v>
      </c>
      <c r="E1621" s="2">
        <v>0</v>
      </c>
      <c r="F1621" s="2">
        <v>0</v>
      </c>
      <c r="G1621" s="3">
        <f t="shared" si="70"/>
        <v>15884.177999999989</v>
      </c>
      <c r="H1621" s="3">
        <f t="shared" si="71"/>
        <v>0.44999999972060323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11208.17</v>
      </c>
      <c r="D1622" s="2">
        <v>0</v>
      </c>
      <c r="E1622" s="2">
        <v>0</v>
      </c>
      <c r="F1622" s="2">
        <v>0</v>
      </c>
      <c r="G1622" s="3">
        <f t="shared" si="70"/>
        <v>459.53497000000004</v>
      </c>
      <c r="H1622" s="3">
        <f t="shared" si="71"/>
        <v>0.17000000000007276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9095.42</v>
      </c>
      <c r="D1628" s="2">
        <v>0</v>
      </c>
      <c r="E1628" s="2">
        <v>0</v>
      </c>
      <c r="F1628" s="2">
        <v>0</v>
      </c>
      <c r="G1628" s="3">
        <f t="shared" si="70"/>
        <v>427.48473999999999</v>
      </c>
      <c r="H1628" s="3">
        <f t="shared" si="71"/>
        <v>0.42000000000007276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9095.42</v>
      </c>
      <c r="D1634" s="2">
        <v>0</v>
      </c>
      <c r="E1634" s="2">
        <v>0</v>
      </c>
      <c r="F1634" s="2">
        <v>0</v>
      </c>
      <c r="G1634" s="3">
        <f t="shared" si="70"/>
        <v>482.05725999999999</v>
      </c>
      <c r="H1634" s="3">
        <f t="shared" si="71"/>
        <v>0.42000000000007276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9095.42</v>
      </c>
      <c r="D1635" s="2">
        <v>0</v>
      </c>
      <c r="E1635" s="2">
        <v>0</v>
      </c>
      <c r="F1635" s="2">
        <v>0</v>
      </c>
      <c r="G1635" s="3">
        <f t="shared" si="70"/>
        <v>491.15267999999998</v>
      </c>
      <c r="H1635" s="3">
        <f t="shared" si="71"/>
        <v>0.42000000000007276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2112.75</v>
      </c>
      <c r="D1669" s="2">
        <v>0</v>
      </c>
      <c r="E1669" s="2">
        <v>0</v>
      </c>
      <c r="F1669" s="2">
        <v>0</v>
      </c>
      <c r="G1669" s="3">
        <f t="shared" si="70"/>
        <v>185.922</v>
      </c>
      <c r="H1669" s="3">
        <f t="shared" si="71"/>
        <v>0.25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2112.75</v>
      </c>
      <c r="D1670" s="2">
        <v>0</v>
      </c>
      <c r="E1670" s="2">
        <v>0</v>
      </c>
      <c r="F1670" s="2">
        <v>0</v>
      </c>
      <c r="G1670" s="3">
        <f t="shared" si="70"/>
        <v>188.03475</v>
      </c>
      <c r="H1670" s="3">
        <f t="shared" si="71"/>
        <v>0.25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385896.28</v>
      </c>
      <c r="D1681" s="2">
        <v>0</v>
      </c>
      <c r="E1681" s="2">
        <v>0</v>
      </c>
      <c r="F1681" s="2">
        <v>0</v>
      </c>
      <c r="G1681" s="3">
        <f t="shared" si="70"/>
        <v>38589.628000000004</v>
      </c>
      <c r="H1681" s="3">
        <f t="shared" si="71"/>
        <v>0.28000000002793968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564.48</v>
      </c>
      <c r="D1682" s="2">
        <v>0</v>
      </c>
      <c r="E1682" s="2">
        <v>0</v>
      </c>
      <c r="F1682" s="2">
        <v>0</v>
      </c>
      <c r="G1682" s="3">
        <f t="shared" si="70"/>
        <v>57.012480000000004</v>
      </c>
      <c r="H1682" s="3">
        <f t="shared" si="71"/>
        <v>0.48000000000001819</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138846.03</v>
      </c>
      <c r="D1683" s="2">
        <v>0</v>
      </c>
      <c r="E1683" s="2">
        <v>0</v>
      </c>
      <c r="F1683" s="2">
        <v>0</v>
      </c>
      <c r="G1683" s="3">
        <f t="shared" si="70"/>
        <v>14162.295059999999</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78040.67</v>
      </c>
      <c r="D1684" s="2">
        <v>0</v>
      </c>
      <c r="E1684" s="2">
        <v>0</v>
      </c>
      <c r="F1684" s="2">
        <v>0</v>
      </c>
      <c r="G1684" s="3">
        <f t="shared" si="70"/>
        <v>8038.1890099999991</v>
      </c>
      <c r="H1684" s="3">
        <f t="shared" si="71"/>
        <v>0.33000000000174623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168445.1</v>
      </c>
      <c r="D1686" s="14">
        <v>0</v>
      </c>
      <c r="E1686" s="14">
        <v>0</v>
      </c>
      <c r="F1686" s="14">
        <v>0</v>
      </c>
      <c r="G1686" s="15">
        <f t="shared" si="70"/>
        <v>17686.735499999999</v>
      </c>
      <c r="H1686" s="15">
        <f t="shared" si="71"/>
        <v>0.10000000000582077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31376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1763391.26</v>
      </c>
      <c r="I17" s="275">
        <f>'PR-RAS'!E6</f>
        <v>2049824.9300000002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1321376.8</v>
      </c>
      <c r="I18" s="275">
        <f>'PR-RAS'!E152</f>
        <v>1729503.46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125439.54999999989</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358714.35999999969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9948867.6099999994</v>
      </c>
      <c r="I22" s="275">
        <f>BILANCA!E7</f>
        <v>11535574.42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265375.10000000003</v>
      </c>
      <c r="I23" s="275">
        <f>BILANCA!E69</f>
        <v>44958.789999999994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124596.68000000001</v>
      </c>
      <c r="I24" s="275">
        <f>BILANCA!E177</f>
        <v>397104.45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10089646.029999999</v>
      </c>
      <c r="I25" s="275">
        <f>BILANCA!E251</f>
        <v>11183428.76</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1515521.39</v>
      </c>
      <c r="I31" s="275">
        <f>'RAS-funkcijski'!E141</f>
        <v>2533978.84</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37.5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37.5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124596.68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397104.44999999972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11208.17</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385896.28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2"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1763391.26</v>
      </c>
      <c r="E6" s="60">
        <f>E7+E43+E49+E82+E106+E125+E134+E140</f>
        <v>2049824.9300000002</v>
      </c>
      <c r="F6" s="45">
        <f t="shared" ref="F6:F132" si="0">IF(D6&lt;&gt;0,IF(E6/D6&gt;=100,"&gt;&gt;100",E6/D6*100),"-")</f>
        <v>116.243341820805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242762.97</v>
      </c>
      <c r="E49" s="60">
        <f>E50+E53+E58+E61+E64+E68+E71+E74+E77</f>
        <v>67109.25</v>
      </c>
      <c r="F49" s="45">
        <f t="shared" si="0"/>
        <v>27.64394009514713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800</v>
      </c>
      <c r="E53" s="60">
        <f t="shared" si="8"/>
        <v>609.25</v>
      </c>
      <c r="F53" s="45">
        <f t="shared" si="0"/>
        <v>76.15625</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800</v>
      </c>
      <c r="E56" s="194">
        <v>609.25</v>
      </c>
      <c r="F56" s="45">
        <f t="shared" si="0"/>
        <v>76.15625</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52140</v>
      </c>
      <c r="E68" s="60">
        <f t="shared" si="11"/>
        <v>66500</v>
      </c>
      <c r="F68" s="45">
        <f t="shared" si="0"/>
        <v>127.54123513617184</v>
      </c>
    </row>
    <row r="69" spans="1:6" ht="12.75" customHeight="1" x14ac:dyDescent="0.2">
      <c r="A69" s="63" t="s">
        <v>141</v>
      </c>
      <c r="B69" s="64" t="s">
        <v>142</v>
      </c>
      <c r="C69" s="247" t="s">
        <v>141</v>
      </c>
      <c r="D69" s="194">
        <v>36000</v>
      </c>
      <c r="E69" s="194">
        <v>65500</v>
      </c>
      <c r="F69" s="45">
        <f t="shared" si="0"/>
        <v>181.94444444444443</v>
      </c>
    </row>
    <row r="70" spans="1:6" ht="24" x14ac:dyDescent="0.2">
      <c r="A70" s="63" t="s">
        <v>143</v>
      </c>
      <c r="B70" s="64" t="s">
        <v>144</v>
      </c>
      <c r="C70" s="247" t="s">
        <v>143</v>
      </c>
      <c r="D70" s="194">
        <v>16140</v>
      </c>
      <c r="E70" s="194">
        <v>1000</v>
      </c>
      <c r="F70" s="45">
        <f t="shared" si="0"/>
        <v>6.195786864931847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189822.97</v>
      </c>
      <c r="E74" s="60">
        <f t="shared" si="13"/>
        <v>0</v>
      </c>
      <c r="F74" s="45">
        <f t="shared" si="0"/>
        <v>0</v>
      </c>
    </row>
    <row r="75" spans="1:6" ht="12.75" customHeight="1" x14ac:dyDescent="0.2">
      <c r="A75" s="63" t="s">
        <v>153</v>
      </c>
      <c r="B75" s="65" t="s">
        <v>154</v>
      </c>
      <c r="C75" s="247" t="s">
        <v>153</v>
      </c>
      <c r="D75" s="194">
        <v>2687.5</v>
      </c>
      <c r="E75" s="194"/>
      <c r="F75" s="45">
        <f t="shared" si="0"/>
        <v>0</v>
      </c>
    </row>
    <row r="76" spans="1:6" ht="12.75" customHeight="1" x14ac:dyDescent="0.2">
      <c r="A76" s="63" t="s">
        <v>155</v>
      </c>
      <c r="B76" s="65" t="s">
        <v>156</v>
      </c>
      <c r="C76" s="247" t="s">
        <v>155</v>
      </c>
      <c r="D76" s="194">
        <v>187135.47</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4998.1099999999997</v>
      </c>
      <c r="E82" s="60">
        <f t="shared" si="15"/>
        <v>5877.97</v>
      </c>
      <c r="F82" s="45">
        <f t="shared" si="0"/>
        <v>117.60385425690913</v>
      </c>
    </row>
    <row r="83" spans="1:6" ht="12.75" customHeight="1" x14ac:dyDescent="0.2">
      <c r="A83" s="63">
        <v>641</v>
      </c>
      <c r="B83" s="64" t="s">
        <v>169</v>
      </c>
      <c r="C83" s="247" t="s">
        <v>170</v>
      </c>
      <c r="D83" s="60">
        <f t="shared" ref="D83:E83" si="16">SUM(D84:D90)</f>
        <v>115.5</v>
      </c>
      <c r="E83" s="60">
        <f t="shared" si="16"/>
        <v>297.85000000000002</v>
      </c>
      <c r="F83" s="45">
        <f t="shared" si="0"/>
        <v>257.87878787878793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115.5</v>
      </c>
      <c r="E85" s="194">
        <v>297.85000000000002</v>
      </c>
      <c r="F85" s="45">
        <f t="shared" si="0"/>
        <v>257.87878787878793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4882.6099999999997</v>
      </c>
      <c r="E91" s="60">
        <f t="shared" si="17"/>
        <v>5580.12</v>
      </c>
      <c r="F91" s="45">
        <f t="shared" si="0"/>
        <v>114.28559725228926</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4882.6099999999997</v>
      </c>
      <c r="E93" s="194">
        <v>5580.12</v>
      </c>
      <c r="F93" s="45">
        <f t="shared" si="0"/>
        <v>114.28559725228926</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96411.72</v>
      </c>
      <c r="E106" s="60">
        <f>E107+E112+E120+E124</f>
        <v>55640.52</v>
      </c>
      <c r="F106" s="45">
        <f t="shared" si="0"/>
        <v>57.711365381719148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96411.72</v>
      </c>
      <c r="E112" s="60">
        <f t="shared" si="20"/>
        <v>55640.52</v>
      </c>
      <c r="F112" s="45">
        <f t="shared" si="0"/>
        <v>57.711365381719148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96411.72</v>
      </c>
      <c r="E117" s="194">
        <v>55640.52</v>
      </c>
      <c r="F117" s="45">
        <f t="shared" si="0"/>
        <v>57.711365381719148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103907.14000000001</v>
      </c>
      <c r="E125" s="60">
        <f t="shared" si="22"/>
        <v>108988.12000000001</v>
      </c>
      <c r="F125" s="45">
        <f t="shared" si="0"/>
        <v>104.88992383006594</v>
      </c>
    </row>
    <row r="126" spans="1:6" ht="12.75" customHeight="1" x14ac:dyDescent="0.2">
      <c r="A126" s="63">
        <v>661</v>
      </c>
      <c r="B126" s="65" t="s">
        <v>255</v>
      </c>
      <c r="C126" s="247" t="s">
        <v>256</v>
      </c>
      <c r="D126" s="60">
        <f t="shared" ref="D126:E126" si="23">SUM(D127:D128)</f>
        <v>102894.32</v>
      </c>
      <c r="E126" s="60">
        <f t="shared" si="23"/>
        <v>103488.12000000001</v>
      </c>
      <c r="F126" s="45">
        <f t="shared" si="0"/>
        <v>100.57709696706291</v>
      </c>
    </row>
    <row r="127" spans="1:6" ht="12.75" customHeight="1" x14ac:dyDescent="0.2">
      <c r="A127" s="63">
        <v>6614</v>
      </c>
      <c r="B127" s="65" t="s">
        <v>257</v>
      </c>
      <c r="C127" s="247" t="s">
        <v>258</v>
      </c>
      <c r="D127" s="194">
        <v>9242.5</v>
      </c>
      <c r="E127" s="194">
        <v>6285.1</v>
      </c>
      <c r="F127" s="45">
        <f t="shared" si="0"/>
        <v>68.002163916689213</v>
      </c>
    </row>
    <row r="128" spans="1:6" ht="12.75" customHeight="1" x14ac:dyDescent="0.2">
      <c r="A128" s="63">
        <v>6615</v>
      </c>
      <c r="B128" s="65" t="s">
        <v>259</v>
      </c>
      <c r="C128" s="247" t="s">
        <v>260</v>
      </c>
      <c r="D128" s="194">
        <v>93651.82</v>
      </c>
      <c r="E128" s="194">
        <v>97203.02</v>
      </c>
      <c r="F128" s="45">
        <f t="shared" si="0"/>
        <v>103.79191776518597</v>
      </c>
    </row>
    <row r="129" spans="1:6" ht="36" x14ac:dyDescent="0.2">
      <c r="A129" s="63">
        <v>663</v>
      </c>
      <c r="B129" s="182" t="s">
        <v>261</v>
      </c>
      <c r="C129" s="247" t="s">
        <v>262</v>
      </c>
      <c r="D129" s="60">
        <f t="shared" ref="D129:E129" si="24">SUM(D130:D133)</f>
        <v>1012.82</v>
      </c>
      <c r="E129" s="60">
        <f t="shared" si="24"/>
        <v>5500</v>
      </c>
      <c r="F129" s="45">
        <f t="shared" si="0"/>
        <v>543.03824963962006</v>
      </c>
    </row>
    <row r="130" spans="1:6" ht="12.75" customHeight="1" x14ac:dyDescent="0.2">
      <c r="A130" s="63">
        <v>6631</v>
      </c>
      <c r="B130" s="65" t="s">
        <v>263</v>
      </c>
      <c r="C130" s="247" t="s">
        <v>264</v>
      </c>
      <c r="D130" s="194">
        <v>1012.82</v>
      </c>
      <c r="E130" s="194">
        <v>2500</v>
      </c>
      <c r="F130" s="45">
        <f t="shared" si="0"/>
        <v>246.83556801800913</v>
      </c>
    </row>
    <row r="131" spans="1:6" ht="12.75" customHeight="1" x14ac:dyDescent="0.2">
      <c r="A131" s="63">
        <v>6632</v>
      </c>
      <c r="B131" s="182" t="s">
        <v>265</v>
      </c>
      <c r="C131" s="247" t="s">
        <v>266</v>
      </c>
      <c r="D131" s="194">
        <v>0</v>
      </c>
      <c r="E131" s="194">
        <v>3000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1315311.32</v>
      </c>
      <c r="E134" s="60">
        <f t="shared" si="25"/>
        <v>1812209.07</v>
      </c>
      <c r="F134" s="45">
        <f t="shared" ref="F134:F229" si="26">IF(D134&lt;&gt;0,IF(E134/D134&gt;=100,"&gt;&gt;100",E134/D134*100),"-")</f>
        <v>137.77795738882563</v>
      </c>
    </row>
    <row r="135" spans="1:6" ht="24" x14ac:dyDescent="0.2">
      <c r="A135" s="63">
        <v>671</v>
      </c>
      <c r="B135" s="182" t="s">
        <v>273</v>
      </c>
      <c r="C135" s="247" t="s">
        <v>274</v>
      </c>
      <c r="D135" s="60">
        <f t="shared" ref="D135:E135" si="27">SUM(D136:D138)</f>
        <v>1315311.32</v>
      </c>
      <c r="E135" s="60">
        <f t="shared" si="27"/>
        <v>1812209.07</v>
      </c>
      <c r="F135" s="45">
        <f t="shared" si="26"/>
        <v>137.77795738882563</v>
      </c>
    </row>
    <row r="136" spans="1:6" ht="12.75" customHeight="1" x14ac:dyDescent="0.2">
      <c r="A136" s="63">
        <v>6711</v>
      </c>
      <c r="B136" s="65" t="s">
        <v>275</v>
      </c>
      <c r="C136" s="247" t="s">
        <v>276</v>
      </c>
      <c r="D136" s="194">
        <v>1151721.8600000001</v>
      </c>
      <c r="E136" s="194">
        <v>1437582.48</v>
      </c>
      <c r="F136" s="45">
        <f t="shared" si="26"/>
        <v>124.82028256370856</v>
      </c>
    </row>
    <row r="137" spans="1:6" ht="24" x14ac:dyDescent="0.2">
      <c r="A137" s="63">
        <v>6712</v>
      </c>
      <c r="B137" s="182" t="s">
        <v>277</v>
      </c>
      <c r="C137" s="247" t="s">
        <v>278</v>
      </c>
      <c r="D137" s="194">
        <v>163589.46</v>
      </c>
      <c r="E137" s="194">
        <v>374626.59</v>
      </c>
      <c r="F137" s="45">
        <f t="shared" si="26"/>
        <v>229.00411187860149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1321376.8</v>
      </c>
      <c r="E152" s="60">
        <f>E153+E164+E202+E221+E230+E262+E273</f>
        <v>1729503.46</v>
      </c>
      <c r="F152" s="45">
        <f t="shared" si="26"/>
        <v>130.88647083859803</v>
      </c>
    </row>
    <row r="153" spans="1:6" ht="12.75" customHeight="1" x14ac:dyDescent="0.2">
      <c r="A153" s="63">
        <v>31</v>
      </c>
      <c r="B153" s="64" t="s">
        <v>308</v>
      </c>
      <c r="C153" s="247" t="s">
        <v>309</v>
      </c>
      <c r="D153" s="60">
        <f t="shared" ref="D153:E153" si="30">D154+D159+D160</f>
        <v>802948.28</v>
      </c>
      <c r="E153" s="60">
        <f t="shared" si="30"/>
        <v>1074904.8400000001</v>
      </c>
      <c r="F153" s="45">
        <f t="shared" si="26"/>
        <v>133.86974812375215</v>
      </c>
    </row>
    <row r="154" spans="1:6" ht="12.75" customHeight="1" x14ac:dyDescent="0.2">
      <c r="A154" s="63">
        <v>311</v>
      </c>
      <c r="B154" s="64" t="s">
        <v>310</v>
      </c>
      <c r="C154" s="247" t="s">
        <v>311</v>
      </c>
      <c r="D154" s="60">
        <f t="shared" ref="D154:E154" si="31">SUM(D155:D158)</f>
        <v>603165.37</v>
      </c>
      <c r="E154" s="60">
        <f t="shared" si="31"/>
        <v>824309.03</v>
      </c>
      <c r="F154" s="45">
        <f t="shared" si="26"/>
        <v>136.66385223674231</v>
      </c>
    </row>
    <row r="155" spans="1:6" ht="12.75" customHeight="1" x14ac:dyDescent="0.2">
      <c r="A155" s="63">
        <v>3111</v>
      </c>
      <c r="B155" s="64" t="s">
        <v>312</v>
      </c>
      <c r="C155" s="247" t="s">
        <v>313</v>
      </c>
      <c r="D155" s="194">
        <v>603165.37</v>
      </c>
      <c r="E155" s="194">
        <v>824309.03</v>
      </c>
      <c r="F155" s="45">
        <f t="shared" si="26"/>
        <v>136.66385223674231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99291.12</v>
      </c>
      <c r="E159" s="194">
        <v>112682.35</v>
      </c>
      <c r="F159" s="45">
        <f t="shared" si="26"/>
        <v>113.486835479346</v>
      </c>
    </row>
    <row r="160" spans="1:6" ht="12.75" customHeight="1" x14ac:dyDescent="0.2">
      <c r="A160" s="63">
        <v>313</v>
      </c>
      <c r="B160" s="65" t="s">
        <v>322</v>
      </c>
      <c r="C160" s="247" t="s">
        <v>323</v>
      </c>
      <c r="D160" s="60">
        <f t="shared" ref="D160:E160" si="32">SUM(D161:D163)</f>
        <v>100491.79</v>
      </c>
      <c r="E160" s="60">
        <f t="shared" si="32"/>
        <v>137913.46</v>
      </c>
      <c r="F160" s="45">
        <f t="shared" si="26"/>
        <v>137.23853461063834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100491.79</v>
      </c>
      <c r="E162" s="194">
        <v>137913.46</v>
      </c>
      <c r="F162" s="45">
        <f t="shared" si="26"/>
        <v>137.23853461063834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516610.86</v>
      </c>
      <c r="E164" s="60">
        <f>E165+E170+E178+E188+E189+E194</f>
        <v>653327.93000000005</v>
      </c>
      <c r="F164" s="45">
        <f t="shared" si="26"/>
        <v>126.46422686507211</v>
      </c>
    </row>
    <row r="165" spans="1:6" ht="12.75" customHeight="1" x14ac:dyDescent="0.2">
      <c r="A165" s="63">
        <v>321</v>
      </c>
      <c r="B165" s="64" t="s">
        <v>332</v>
      </c>
      <c r="C165" s="247" t="s">
        <v>333</v>
      </c>
      <c r="D165" s="60">
        <f t="shared" ref="D165:E165" si="33">SUM(D166:D169)</f>
        <v>47376.800000000003</v>
      </c>
      <c r="E165" s="60">
        <f t="shared" si="33"/>
        <v>40952.04</v>
      </c>
      <c r="F165" s="45">
        <f t="shared" si="26"/>
        <v>86.439016565069821</v>
      </c>
    </row>
    <row r="166" spans="1:6" ht="12.75" customHeight="1" x14ac:dyDescent="0.2">
      <c r="A166" s="63">
        <v>3211</v>
      </c>
      <c r="B166" s="64" t="s">
        <v>334</v>
      </c>
      <c r="C166" s="247" t="s">
        <v>335</v>
      </c>
      <c r="D166" s="194">
        <v>22081.22</v>
      </c>
      <c r="E166" s="194">
        <v>9020.64</v>
      </c>
      <c r="F166" s="45">
        <f t="shared" si="26"/>
        <v>40.852090600066475</v>
      </c>
    </row>
    <row r="167" spans="1:6" ht="12.75" customHeight="1" x14ac:dyDescent="0.2">
      <c r="A167" s="63">
        <v>3212</v>
      </c>
      <c r="B167" s="64" t="s">
        <v>336</v>
      </c>
      <c r="C167" s="247" t="s">
        <v>337</v>
      </c>
      <c r="D167" s="194">
        <v>21686.41</v>
      </c>
      <c r="E167" s="194">
        <v>27027.4</v>
      </c>
      <c r="F167" s="45">
        <f t="shared" si="26"/>
        <v>124.62828102945578</v>
      </c>
    </row>
    <row r="168" spans="1:6" ht="12.75" customHeight="1" x14ac:dyDescent="0.2">
      <c r="A168" s="63">
        <v>3213</v>
      </c>
      <c r="B168" s="64" t="s">
        <v>338</v>
      </c>
      <c r="C168" s="247" t="s">
        <v>339</v>
      </c>
      <c r="D168" s="194">
        <v>1151.67</v>
      </c>
      <c r="E168" s="194">
        <v>3690</v>
      </c>
      <c r="F168" s="45">
        <f t="shared" si="26"/>
        <v>320.40428247675112</v>
      </c>
    </row>
    <row r="169" spans="1:6" ht="12.75" customHeight="1" x14ac:dyDescent="0.2">
      <c r="A169" s="63">
        <v>3214</v>
      </c>
      <c r="B169" s="64" t="s">
        <v>340</v>
      </c>
      <c r="C169" s="247" t="s">
        <v>341</v>
      </c>
      <c r="D169" s="194">
        <v>2457.5</v>
      </c>
      <c r="E169" s="194">
        <v>1214</v>
      </c>
      <c r="F169" s="45">
        <f t="shared" si="26"/>
        <v>49.399796541200409</v>
      </c>
    </row>
    <row r="170" spans="1:6" ht="12.75" customHeight="1" x14ac:dyDescent="0.2">
      <c r="A170" s="63">
        <v>322</v>
      </c>
      <c r="B170" s="64" t="s">
        <v>342</v>
      </c>
      <c r="C170" s="247" t="s">
        <v>343</v>
      </c>
      <c r="D170" s="60">
        <f t="shared" ref="D170:E170" si="34">SUM(D171:D177)</f>
        <v>89031.31</v>
      </c>
      <c r="E170" s="60">
        <f t="shared" si="34"/>
        <v>84363.520000000004</v>
      </c>
      <c r="F170" s="45">
        <f t="shared" si="26"/>
        <v>94.757136562407098</v>
      </c>
    </row>
    <row r="171" spans="1:6" ht="12.75" customHeight="1" x14ac:dyDescent="0.2">
      <c r="A171" s="63">
        <v>3221</v>
      </c>
      <c r="B171" s="64" t="s">
        <v>344</v>
      </c>
      <c r="C171" s="247" t="s">
        <v>345</v>
      </c>
      <c r="D171" s="194">
        <v>38617.11</v>
      </c>
      <c r="E171" s="194">
        <v>32977.440000000002</v>
      </c>
      <c r="F171" s="45">
        <f t="shared" si="26"/>
        <v>85.395929420922485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43856.31</v>
      </c>
      <c r="E173" s="194">
        <v>43031.89</v>
      </c>
      <c r="F173" s="45">
        <f t="shared" si="26"/>
        <v>98.120179285489357</v>
      </c>
    </row>
    <row r="174" spans="1:6" ht="12.75" customHeight="1" x14ac:dyDescent="0.2">
      <c r="A174" s="63">
        <v>3224</v>
      </c>
      <c r="B174" s="65" t="s">
        <v>350</v>
      </c>
      <c r="C174" s="247" t="s">
        <v>351</v>
      </c>
      <c r="D174" s="194">
        <v>0</v>
      </c>
      <c r="E174" s="194">
        <v>25.47</v>
      </c>
      <c r="F174" s="45" t="str">
        <f t="shared" si="26"/>
        <v>-</v>
      </c>
    </row>
    <row r="175" spans="1:6" ht="12.75" customHeight="1" x14ac:dyDescent="0.2">
      <c r="A175" s="63">
        <v>3225</v>
      </c>
      <c r="B175" s="65" t="s">
        <v>352</v>
      </c>
      <c r="C175" s="247" t="s">
        <v>353</v>
      </c>
      <c r="D175" s="194">
        <v>6557.89</v>
      </c>
      <c r="E175" s="194">
        <v>8328.7199999999993</v>
      </c>
      <c r="F175" s="45">
        <f t="shared" si="26"/>
        <v>127.00304518679025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360251.83999999997</v>
      </c>
      <c r="E178" s="60">
        <f t="shared" si="35"/>
        <v>481879.95999999996</v>
      </c>
      <c r="F178" s="45">
        <f t="shared" si="26"/>
        <v>133.76197051484871</v>
      </c>
    </row>
    <row r="179" spans="1:6" ht="12.75" customHeight="1" x14ac:dyDescent="0.2">
      <c r="A179" s="63">
        <v>3231</v>
      </c>
      <c r="B179" s="65" t="s">
        <v>360</v>
      </c>
      <c r="C179" s="247" t="s">
        <v>361</v>
      </c>
      <c r="D179" s="194">
        <v>13007.88</v>
      </c>
      <c r="E179" s="194">
        <v>26907.63</v>
      </c>
      <c r="F179" s="45">
        <f t="shared" si="26"/>
        <v>206.85638243895238</v>
      </c>
    </row>
    <row r="180" spans="1:6" ht="12.75" customHeight="1" x14ac:dyDescent="0.2">
      <c r="A180" s="63">
        <v>3232</v>
      </c>
      <c r="B180" s="65" t="s">
        <v>362</v>
      </c>
      <c r="C180" s="247" t="s">
        <v>363</v>
      </c>
      <c r="D180" s="194">
        <v>82880.22</v>
      </c>
      <c r="E180" s="194">
        <v>123560.82</v>
      </c>
      <c r="F180" s="45">
        <f t="shared" si="26"/>
        <v>149.08360523174287</v>
      </c>
    </row>
    <row r="181" spans="1:6" ht="12.75" customHeight="1" x14ac:dyDescent="0.2">
      <c r="A181" s="63">
        <v>3233</v>
      </c>
      <c r="B181" s="65" t="s">
        <v>364</v>
      </c>
      <c r="C181" s="247" t="s">
        <v>365</v>
      </c>
      <c r="D181" s="194">
        <v>12011.03</v>
      </c>
      <c r="E181" s="194">
        <v>20066.150000000001</v>
      </c>
      <c r="F181" s="45">
        <f t="shared" si="26"/>
        <v>167.06435667881939</v>
      </c>
    </row>
    <row r="182" spans="1:6" ht="12.75" customHeight="1" x14ac:dyDescent="0.2">
      <c r="A182" s="63">
        <v>3234</v>
      </c>
      <c r="B182" s="65" t="s">
        <v>366</v>
      </c>
      <c r="C182" s="247" t="s">
        <v>367</v>
      </c>
      <c r="D182" s="194">
        <v>6416.47</v>
      </c>
      <c r="E182" s="194">
        <v>6059.52</v>
      </c>
      <c r="F182" s="45">
        <f t="shared" si="26"/>
        <v>94.436972353957856</v>
      </c>
    </row>
    <row r="183" spans="1:6" ht="12.75" customHeight="1" x14ac:dyDescent="0.2">
      <c r="A183" s="63">
        <v>3235</v>
      </c>
      <c r="B183" s="64" t="s">
        <v>368</v>
      </c>
      <c r="C183" s="247" t="s">
        <v>369</v>
      </c>
      <c r="D183" s="194">
        <v>25023.59</v>
      </c>
      <c r="E183" s="194">
        <v>49790.21</v>
      </c>
      <c r="F183" s="45">
        <f t="shared" si="26"/>
        <v>198.97308899322599</v>
      </c>
    </row>
    <row r="184" spans="1:6" ht="12.75" customHeight="1" x14ac:dyDescent="0.2">
      <c r="A184" s="63">
        <v>3236</v>
      </c>
      <c r="B184" s="64" t="s">
        <v>370</v>
      </c>
      <c r="C184" s="247" t="s">
        <v>371</v>
      </c>
      <c r="D184" s="194">
        <v>4000</v>
      </c>
      <c r="E184" s="194">
        <v>5580</v>
      </c>
      <c r="F184" s="45">
        <f t="shared" si="26"/>
        <v>139.5</v>
      </c>
    </row>
    <row r="185" spans="1:6" ht="12.75" customHeight="1" x14ac:dyDescent="0.2">
      <c r="A185" s="63">
        <v>3237</v>
      </c>
      <c r="B185" s="64" t="s">
        <v>372</v>
      </c>
      <c r="C185" s="247" t="s">
        <v>373</v>
      </c>
      <c r="D185" s="194">
        <v>90275</v>
      </c>
      <c r="E185" s="194">
        <v>86536.52</v>
      </c>
      <c r="F185" s="45">
        <f t="shared" si="26"/>
        <v>95.858787039601225</v>
      </c>
    </row>
    <row r="186" spans="1:6" ht="12.75" customHeight="1" x14ac:dyDescent="0.2">
      <c r="A186" s="63">
        <v>3238</v>
      </c>
      <c r="B186" s="64" t="s">
        <v>374</v>
      </c>
      <c r="C186" s="247" t="s">
        <v>375</v>
      </c>
      <c r="D186" s="194">
        <v>2808.75</v>
      </c>
      <c r="E186" s="194">
        <v>5220.46</v>
      </c>
      <c r="F186" s="45">
        <f t="shared" si="26"/>
        <v>185.86417445482866</v>
      </c>
    </row>
    <row r="187" spans="1:6" ht="12.75" customHeight="1" x14ac:dyDescent="0.2">
      <c r="A187" s="63">
        <v>3239</v>
      </c>
      <c r="B187" s="64" t="s">
        <v>376</v>
      </c>
      <c r="C187" s="247" t="s">
        <v>377</v>
      </c>
      <c r="D187" s="194">
        <v>123828.9</v>
      </c>
      <c r="E187" s="194">
        <v>158158.65</v>
      </c>
      <c r="F187" s="45">
        <f t="shared" si="26"/>
        <v>127.72353626657429</v>
      </c>
    </row>
    <row r="188" spans="1:6" ht="12.75" customHeight="1" x14ac:dyDescent="0.2">
      <c r="A188" s="63">
        <v>324</v>
      </c>
      <c r="B188" s="64" t="s">
        <v>378</v>
      </c>
      <c r="C188" s="247" t="s">
        <v>379</v>
      </c>
      <c r="D188" s="194">
        <v>133.52000000000001</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19817.390000000003</v>
      </c>
      <c r="E194" s="60">
        <f t="shared" si="36"/>
        <v>46132.41</v>
      </c>
      <c r="F194" s="45">
        <f t="shared" si="26"/>
        <v>232.78751641866057</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6003.24</v>
      </c>
      <c r="E196" s="194">
        <v>13222.65</v>
      </c>
      <c r="F196" s="45">
        <f t="shared" si="26"/>
        <v>220.25856037739621</v>
      </c>
    </row>
    <row r="197" spans="1:6" ht="12.75" customHeight="1" x14ac:dyDescent="0.2">
      <c r="A197" s="63">
        <v>3293</v>
      </c>
      <c r="B197" s="64" t="s">
        <v>396</v>
      </c>
      <c r="C197" s="247" t="s">
        <v>397</v>
      </c>
      <c r="D197" s="194">
        <v>9786.19</v>
      </c>
      <c r="E197" s="194">
        <v>13156.49</v>
      </c>
      <c r="F197" s="45">
        <f t="shared" si="26"/>
        <v>134.43934769302456</v>
      </c>
    </row>
    <row r="198" spans="1:6" ht="12.75" customHeight="1" x14ac:dyDescent="0.2">
      <c r="A198" s="63">
        <v>3294</v>
      </c>
      <c r="B198" s="64" t="s">
        <v>398</v>
      </c>
      <c r="C198" s="247" t="s">
        <v>399</v>
      </c>
      <c r="D198" s="194">
        <v>255</v>
      </c>
      <c r="E198" s="194">
        <v>255</v>
      </c>
      <c r="F198" s="45">
        <f t="shared" si="26"/>
        <v>100</v>
      </c>
    </row>
    <row r="199" spans="1:6" ht="12.75" customHeight="1" x14ac:dyDescent="0.2">
      <c r="A199" s="63">
        <v>3295</v>
      </c>
      <c r="B199" s="64" t="s">
        <v>400</v>
      </c>
      <c r="C199" s="247" t="s">
        <v>401</v>
      </c>
      <c r="D199" s="194">
        <v>2401.58</v>
      </c>
      <c r="E199" s="194">
        <v>2740.4</v>
      </c>
      <c r="F199" s="45">
        <f t="shared" si="26"/>
        <v>114.10821209370499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1371.38</v>
      </c>
      <c r="E201" s="194">
        <v>16757.87</v>
      </c>
      <c r="F201" s="45">
        <f t="shared" si="26"/>
        <v>1221.9712989835054</v>
      </c>
    </row>
    <row r="202" spans="1:6" ht="12.75" customHeight="1" x14ac:dyDescent="0.2">
      <c r="A202" s="63">
        <v>34</v>
      </c>
      <c r="B202" s="183" t="s">
        <v>406</v>
      </c>
      <c r="C202" s="247" t="s">
        <v>407</v>
      </c>
      <c r="D202" s="60">
        <f t="shared" ref="D202:E202" si="37">D203+D208+D216</f>
        <v>1817.66</v>
      </c>
      <c r="E202" s="60">
        <f t="shared" si="37"/>
        <v>1270.6899999999998</v>
      </c>
      <c r="F202" s="45">
        <f t="shared" si="26"/>
        <v>69.908013599903157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1817.66</v>
      </c>
      <c r="E216" s="60">
        <f t="shared" si="40"/>
        <v>1270.6899999999998</v>
      </c>
      <c r="F216" s="45">
        <f t="shared" si="26"/>
        <v>69.908013599903157</v>
      </c>
    </row>
    <row r="217" spans="1:6" ht="12.75" customHeight="1" x14ac:dyDescent="0.2">
      <c r="A217" s="63">
        <v>3431</v>
      </c>
      <c r="B217" s="182" t="s">
        <v>436</v>
      </c>
      <c r="C217" s="247" t="s">
        <v>437</v>
      </c>
      <c r="D217" s="194">
        <v>1791.93</v>
      </c>
      <c r="E217" s="194">
        <v>1270.58</v>
      </c>
      <c r="F217" s="45">
        <f t="shared" si="26"/>
        <v>70.905671538508756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25.73</v>
      </c>
      <c r="E219" s="194">
        <v>0.11</v>
      </c>
      <c r="F219" s="45">
        <f t="shared" si="26"/>
        <v>0.4275165176836378</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1321376.8</v>
      </c>
      <c r="E299" s="60">
        <f>E152-E297+E298</f>
        <v>1729503.46</v>
      </c>
      <c r="F299" s="45">
        <f t="shared" si="68"/>
        <v>130.88647083859803</v>
      </c>
    </row>
    <row r="300" spans="1:6" ht="12.75" customHeight="1" x14ac:dyDescent="0.2">
      <c r="A300" s="63" t="s">
        <v>582</v>
      </c>
      <c r="B300" s="64" t="s">
        <v>593</v>
      </c>
      <c r="C300" s="247" t="s">
        <v>594</v>
      </c>
      <c r="D300" s="60">
        <f>IF(D6&gt;=D299,D6-D299,0)</f>
        <v>442014.45999999996</v>
      </c>
      <c r="E300" s="60">
        <f>IF(E6&gt;=E299,E6-E299,0)</f>
        <v>320321.4700000002</v>
      </c>
      <c r="F300" s="45">
        <f t="shared" si="68"/>
        <v>72.468550010784767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216556.74</v>
      </c>
      <c r="F302" s="45" t="str">
        <f t="shared" si="68"/>
        <v>-</v>
      </c>
    </row>
    <row r="303" spans="1:6" ht="12.75" customHeight="1" x14ac:dyDescent="0.2">
      <c r="A303" s="63">
        <v>92221</v>
      </c>
      <c r="B303" s="64" t="s">
        <v>599</v>
      </c>
      <c r="C303" s="247" t="s">
        <v>600</v>
      </c>
      <c r="D303" s="194">
        <v>69145.37</v>
      </c>
      <c r="E303" s="194">
        <v>0</v>
      </c>
      <c r="F303" s="45">
        <f t="shared" si="68"/>
        <v>0</v>
      </c>
    </row>
    <row r="304" spans="1:6" ht="12.75" customHeight="1" x14ac:dyDescent="0.2">
      <c r="A304" s="63">
        <v>96</v>
      </c>
      <c r="B304" s="220" t="s">
        <v>601</v>
      </c>
      <c r="C304" s="247" t="s">
        <v>602</v>
      </c>
      <c r="D304" s="194">
        <v>15338.87</v>
      </c>
      <c r="E304" s="194">
        <v>6568.7</v>
      </c>
      <c r="F304" s="45">
        <f t="shared" si="68"/>
        <v>42.823884679901447</v>
      </c>
    </row>
    <row r="305" spans="1:6" ht="12" x14ac:dyDescent="0.2">
      <c r="A305" s="63">
        <v>9661</v>
      </c>
      <c r="B305" s="220" t="s">
        <v>603</v>
      </c>
      <c r="C305" s="247" t="s">
        <v>604</v>
      </c>
      <c r="D305" s="194">
        <v>13129</v>
      </c>
      <c r="E305" s="194">
        <v>5009</v>
      </c>
      <c r="F305" s="45">
        <f t="shared" si="68"/>
        <v>38.152182192093839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194144.59000000003</v>
      </c>
      <c r="E360" s="60">
        <f t="shared" si="86"/>
        <v>804475.38</v>
      </c>
      <c r="F360" s="45">
        <f t="shared" si="72"/>
        <v>414.36919772011152</v>
      </c>
    </row>
    <row r="361" spans="1:6" ht="12.75" customHeight="1" x14ac:dyDescent="0.2">
      <c r="A361" s="63">
        <v>41</v>
      </c>
      <c r="B361" s="64" t="s">
        <v>714</v>
      </c>
      <c r="C361" s="247" t="s">
        <v>715</v>
      </c>
      <c r="D361" s="60">
        <f t="shared" ref="D361:E361" si="87">D362+D366</f>
        <v>0</v>
      </c>
      <c r="E361" s="60">
        <f t="shared" si="87"/>
        <v>7692.88</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7692.88</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v>7692.88</v>
      </c>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194144.59000000003</v>
      </c>
      <c r="E373" s="60">
        <f t="shared" si="90"/>
        <v>107366.61</v>
      </c>
      <c r="F373" s="45">
        <f t="shared" si="72"/>
        <v>55.302396013198198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179196.89</v>
      </c>
      <c r="E379" s="60">
        <f t="shared" si="92"/>
        <v>87670.61</v>
      </c>
      <c r="F379" s="45">
        <f t="shared" si="72"/>
        <v>48.924180547999462</v>
      </c>
    </row>
    <row r="380" spans="1:6" ht="12.75" customHeight="1" x14ac:dyDescent="0.2">
      <c r="A380" s="63">
        <v>4221</v>
      </c>
      <c r="B380" s="64" t="s">
        <v>648</v>
      </c>
      <c r="C380" s="247" t="s">
        <v>740</v>
      </c>
      <c r="D380" s="194">
        <v>158746.26</v>
      </c>
      <c r="E380" s="194">
        <v>76070.61</v>
      </c>
      <c r="F380" s="45">
        <f t="shared" si="72"/>
        <v>47.919623429238584</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20450.63</v>
      </c>
      <c r="E382" s="194">
        <v>11600</v>
      </c>
      <c r="F382" s="45">
        <f t="shared" si="72"/>
        <v>56.721968956457566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14947.7</v>
      </c>
      <c r="E393" s="60">
        <f t="shared" si="94"/>
        <v>19696</v>
      </c>
      <c r="F393" s="45">
        <f t="shared" si="72"/>
        <v>131.76609110431704</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14947.7</v>
      </c>
      <c r="E395" s="194">
        <v>19696</v>
      </c>
      <c r="F395" s="45">
        <f t="shared" si="72"/>
        <v>131.76609110431704</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689415.89</v>
      </c>
      <c r="F412" s="45" t="str">
        <f t="shared" si="72"/>
        <v>-</v>
      </c>
    </row>
    <row r="413" spans="1:6" ht="12.75" customHeight="1" x14ac:dyDescent="0.2">
      <c r="A413" s="63">
        <v>451</v>
      </c>
      <c r="B413" s="64" t="s">
        <v>785</v>
      </c>
      <c r="C413" s="247" t="s">
        <v>786</v>
      </c>
      <c r="D413" s="194">
        <v>0</v>
      </c>
      <c r="E413" s="194">
        <v>689415.89</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194144.59000000003</v>
      </c>
      <c r="E418" s="60">
        <f t="shared" si="102"/>
        <v>804475.38</v>
      </c>
      <c r="F418" s="45">
        <f t="shared" si="72"/>
        <v>414.36919772011152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53284.95</v>
      </c>
      <c r="E420" s="194">
        <v>91117.19</v>
      </c>
      <c r="F420" s="45">
        <f t="shared" si="72"/>
        <v>170.99986018566221</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1763391.26</v>
      </c>
      <c r="E422" s="60">
        <f>E6+E308</f>
        <v>2049824.9300000002</v>
      </c>
      <c r="F422" s="45">
        <f t="shared" si="72"/>
        <v>116.243341820805</v>
      </c>
    </row>
    <row r="423" spans="1:6" ht="12.75" customHeight="1" x14ac:dyDescent="0.2">
      <c r="A423" s="63" t="s">
        <v>582</v>
      </c>
      <c r="B423" s="64" t="s">
        <v>805</v>
      </c>
      <c r="C423" s="247" t="s">
        <v>806</v>
      </c>
      <c r="D423" s="60">
        <f t="shared" ref="D423:E423" si="103">D299+D360</f>
        <v>1515521.3900000001</v>
      </c>
      <c r="E423" s="60">
        <f t="shared" si="103"/>
        <v>2533978.84</v>
      </c>
      <c r="F423" s="45">
        <f t="shared" si="72"/>
        <v>167.20178657458604</v>
      </c>
    </row>
    <row r="424" spans="1:6" ht="12.75" customHeight="1" x14ac:dyDescent="0.2">
      <c r="A424" s="63" t="s">
        <v>582</v>
      </c>
      <c r="B424" s="64" t="s">
        <v>807</v>
      </c>
      <c r="C424" s="247" t="s">
        <v>808</v>
      </c>
      <c r="D424" s="60">
        <f t="shared" ref="D424:E424" si="104">IF(D422&gt;=D423,D422-D423,0)</f>
        <v>247869.86999999988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484153.90999999968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125439.54999999999</v>
      </c>
      <c r="F426" s="45" t="str">
        <f t="shared" si="72"/>
        <v>-</v>
      </c>
    </row>
    <row r="427" spans="1:6" ht="12.75" customHeight="1" x14ac:dyDescent="0.2">
      <c r="A427" s="251" t="s">
        <v>811</v>
      </c>
      <c r="B427" s="64" t="s">
        <v>814</v>
      </c>
      <c r="C427" s="252" t="s">
        <v>815</v>
      </c>
      <c r="D427" s="60">
        <f t="shared" ref="D427:E427" si="107">IF(D303-D302+D420-D419&gt;=0,D303-D302+D420-D419,0)</f>
        <v>122430.31999999999</v>
      </c>
      <c r="E427" s="60">
        <f t="shared" si="107"/>
        <v>0</v>
      </c>
      <c r="F427" s="45">
        <f t="shared" si="72"/>
        <v>0</v>
      </c>
    </row>
    <row r="428" spans="1:6" ht="24" x14ac:dyDescent="0.2">
      <c r="A428" s="249" t="s">
        <v>816</v>
      </c>
      <c r="B428" s="243" t="s">
        <v>817</v>
      </c>
      <c r="C428" s="250" t="s">
        <v>818</v>
      </c>
      <c r="D428" s="81">
        <f t="shared" ref="D428:E428" si="108">D304+D421</f>
        <v>15338.87</v>
      </c>
      <c r="E428" s="81">
        <f t="shared" si="108"/>
        <v>6568.7</v>
      </c>
      <c r="F428" s="61">
        <f t="shared" si="72"/>
        <v>42.823884679901447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1763391.26</v>
      </c>
      <c r="E643" s="60">
        <f>E422+E430</f>
        <v>2049824.9300000002</v>
      </c>
      <c r="F643" s="45">
        <f t="shared" si="109"/>
        <v>116.243341820805</v>
      </c>
    </row>
    <row r="644" spans="1:6" ht="12.75" customHeight="1" x14ac:dyDescent="0.2">
      <c r="A644" s="63" t="s">
        <v>582</v>
      </c>
      <c r="B644" s="64" t="s">
        <v>1238</v>
      </c>
      <c r="C644" s="247" t="s">
        <v>1239</v>
      </c>
      <c r="D644" s="60">
        <f>D423+D535</f>
        <v>1515521.3900000001</v>
      </c>
      <c r="E644" s="60">
        <f>E423+E535</f>
        <v>2533978.84</v>
      </c>
      <c r="F644" s="45">
        <f t="shared" si="109"/>
        <v>167.20178657458604</v>
      </c>
    </row>
    <row r="645" spans="1:6" ht="12.75" customHeight="1" x14ac:dyDescent="0.2">
      <c r="A645" s="63" t="s">
        <v>582</v>
      </c>
      <c r="B645" s="64" t="s">
        <v>1240</v>
      </c>
      <c r="C645" s="247" t="s">
        <v>1241</v>
      </c>
      <c r="D645" s="60">
        <f t="shared" ref="D645:E645" si="163">IF(D643&gt;=D644,D643-D644,0)</f>
        <v>247869.86999999988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484153.90999999968</v>
      </c>
      <c r="F646" s="45" t="str">
        <f t="shared" si="109"/>
        <v>-</v>
      </c>
    </row>
    <row r="647" spans="1:6" ht="24" x14ac:dyDescent="0.2">
      <c r="A647" s="251" t="s">
        <v>1244</v>
      </c>
      <c r="B647" s="64" t="s">
        <v>1245</v>
      </c>
      <c r="C647" s="252" t="s">
        <v>1244</v>
      </c>
      <c r="D647" s="60">
        <f>IF(D426-D427+D641-D642&gt;=0,D426-D427+D641-D642,0)</f>
        <v>0</v>
      </c>
      <c r="E647" s="60">
        <f>IF(E426-E427+E641-E642&gt;=0,E426-E427+E641-E642,0)</f>
        <v>125439.54999999999</v>
      </c>
      <c r="F647" s="45" t="str">
        <f t="shared" si="109"/>
        <v>-</v>
      </c>
    </row>
    <row r="648" spans="1:6" ht="24" x14ac:dyDescent="0.2">
      <c r="A648" s="251" t="s">
        <v>1246</v>
      </c>
      <c r="B648" s="64" t="s">
        <v>1247</v>
      </c>
      <c r="C648" s="252" t="s">
        <v>1246</v>
      </c>
      <c r="D648" s="60">
        <f>IF(D427-D426+D642-D641&gt;=0,D427-D426+D642-D641,0)</f>
        <v>122430.31999999999</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125439.54999999989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358714.35999999969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30291.05</v>
      </c>
      <c r="E653" s="194">
        <v>247355.64</v>
      </c>
      <c r="F653" s="45">
        <f t="shared" ref="F653:F740" si="167">IF(D653&lt;&gt;0,IF(E653/D653&gt;=100,"&gt;&gt;100",E653/D653*100),"-")</f>
        <v>816.59645340785494</v>
      </c>
    </row>
    <row r="654" spans="1:6" ht="12.75" customHeight="1" x14ac:dyDescent="0.2">
      <c r="A654" s="63" t="s">
        <v>1257</v>
      </c>
      <c r="B654" s="64" t="s">
        <v>1258</v>
      </c>
      <c r="C654" s="247" t="s">
        <v>1257</v>
      </c>
      <c r="D654" s="194">
        <v>573672.53</v>
      </c>
      <c r="E654" s="194">
        <v>306793.73</v>
      </c>
      <c r="F654" s="45">
        <f t="shared" si="167"/>
        <v>53.478895006529235</v>
      </c>
    </row>
    <row r="655" spans="1:6" ht="12.75" customHeight="1" x14ac:dyDescent="0.2">
      <c r="A655" s="63" t="s">
        <v>1259</v>
      </c>
      <c r="B655" s="64" t="s">
        <v>1260</v>
      </c>
      <c r="C655" s="247" t="s">
        <v>1259</v>
      </c>
      <c r="D655" s="194">
        <v>356607.94</v>
      </c>
      <c r="E655" s="194">
        <v>519059.93</v>
      </c>
      <c r="F655" s="45">
        <f t="shared" si="167"/>
        <v>145.55478770326874</v>
      </c>
    </row>
    <row r="656" spans="1:6" ht="24" x14ac:dyDescent="0.2">
      <c r="A656" s="63">
        <v>11</v>
      </c>
      <c r="B656" s="64" t="s">
        <v>1261</v>
      </c>
      <c r="C656" s="247" t="s">
        <v>1262</v>
      </c>
      <c r="D656" s="60">
        <f t="shared" ref="D656:E656" si="168">+D653+D654-D655</f>
        <v>247355.64000000007</v>
      </c>
      <c r="E656" s="60">
        <f t="shared" si="168"/>
        <v>35089.440000000002</v>
      </c>
      <c r="F656" s="45">
        <f t="shared" si="167"/>
        <v>14.18582572040807</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36</v>
      </c>
      <c r="E658" s="253">
        <v>41</v>
      </c>
      <c r="F658" s="45">
        <f t="shared" si="167"/>
        <v>113.88888888888889</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34</v>
      </c>
      <c r="E660" s="253">
        <v>39</v>
      </c>
      <c r="F660" s="45">
        <f t="shared" si="167"/>
        <v>114.70588235294117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29000</v>
      </c>
      <c r="E683" s="192">
        <v>58000</v>
      </c>
      <c r="F683" s="71">
        <f t="shared" si="167"/>
        <v>200</v>
      </c>
    </row>
    <row r="684" spans="1:6" ht="24" x14ac:dyDescent="0.2">
      <c r="A684" s="70">
        <v>63613</v>
      </c>
      <c r="B684" s="182" t="s">
        <v>1318</v>
      </c>
      <c r="C684" s="278" t="s">
        <v>1319</v>
      </c>
      <c r="D684" s="192">
        <v>7000</v>
      </c>
      <c r="E684" s="192">
        <v>7500</v>
      </c>
      <c r="F684" s="71">
        <f t="shared" si="167"/>
        <v>107.14285714285714</v>
      </c>
    </row>
    <row r="685" spans="1:6" ht="24" x14ac:dyDescent="0.2">
      <c r="A685" s="63">
        <v>63622</v>
      </c>
      <c r="B685" s="244" t="s">
        <v>1320</v>
      </c>
      <c r="C685" s="247" t="s">
        <v>1321</v>
      </c>
      <c r="D685" s="194">
        <v>16140</v>
      </c>
      <c r="E685" s="194">
        <v>1000</v>
      </c>
      <c r="F685" s="45">
        <f t="shared" si="167"/>
        <v>6.195786864931847</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2687.5</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187135.47</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96411.72</v>
      </c>
      <c r="E724" s="192">
        <v>55640.52</v>
      </c>
      <c r="F724" s="71">
        <f t="shared" si="167"/>
        <v>57.711365381719148</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7782.95</v>
      </c>
      <c r="E732" s="192">
        <v>14159.1</v>
      </c>
      <c r="F732" s="71">
        <f t="shared" si="167"/>
        <v>181.92459157517396</v>
      </c>
    </row>
    <row r="733" spans="1:6" ht="12.75" customHeight="1" x14ac:dyDescent="0.2">
      <c r="A733" s="70">
        <v>31215</v>
      </c>
      <c r="B733" s="65" t="s">
        <v>1396</v>
      </c>
      <c r="C733" s="278" t="s">
        <v>1397</v>
      </c>
      <c r="D733" s="192">
        <v>560</v>
      </c>
      <c r="E733" s="192">
        <v>1800</v>
      </c>
      <c r="F733" s="71">
        <f t="shared" si="167"/>
        <v>321.42857142857144</v>
      </c>
    </row>
    <row r="734" spans="1:6" ht="12.75" customHeight="1" x14ac:dyDescent="0.2">
      <c r="A734" s="70">
        <v>32121</v>
      </c>
      <c r="B734" s="65" t="s">
        <v>1398</v>
      </c>
      <c r="C734" s="278" t="s">
        <v>1399</v>
      </c>
      <c r="D734" s="192">
        <v>21686.41</v>
      </c>
      <c r="E734" s="192">
        <v>23886.16</v>
      </c>
      <c r="F734" s="71">
        <f t="shared" si="167"/>
        <v>110.14344928459805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4000</v>
      </c>
      <c r="E736" s="194">
        <v>5580</v>
      </c>
      <c r="F736" s="45">
        <f t="shared" si="167"/>
        <v>139.5</v>
      </c>
    </row>
    <row r="737" spans="1:6" ht="12.75" customHeight="1" x14ac:dyDescent="0.2">
      <c r="A737" s="63" t="s">
        <v>1404</v>
      </c>
      <c r="B737" s="64" t="s">
        <v>1405</v>
      </c>
      <c r="C737" s="247" t="s">
        <v>1404</v>
      </c>
      <c r="D737" s="194">
        <v>22823.96</v>
      </c>
      <c r="E737" s="194">
        <v>32256.37</v>
      </c>
      <c r="F737" s="45">
        <f t="shared" si="167"/>
        <v>141.3267899172624</v>
      </c>
    </row>
    <row r="738" spans="1:6" ht="12.75" customHeight="1" x14ac:dyDescent="0.2">
      <c r="A738" s="63" t="s">
        <v>1406</v>
      </c>
      <c r="B738" s="64" t="s">
        <v>1407</v>
      </c>
      <c r="C738" s="247" t="s">
        <v>1406</v>
      </c>
      <c r="D738" s="194">
        <v>5066.34</v>
      </c>
      <c r="E738" s="194">
        <v>7170.99</v>
      </c>
      <c r="F738" s="45">
        <f t="shared" si="167"/>
        <v>141.54182309122561</v>
      </c>
    </row>
    <row r="739" spans="1:6" ht="12.75" customHeight="1" x14ac:dyDescent="0.2">
      <c r="A739" s="70" t="s">
        <v>1408</v>
      </c>
      <c r="B739" s="65" t="s">
        <v>1409</v>
      </c>
      <c r="C739" s="278" t="s">
        <v>1408</v>
      </c>
      <c r="D739" s="192">
        <v>38169.699999999997</v>
      </c>
      <c r="E739" s="192">
        <v>22530.37</v>
      </c>
      <c r="F739" s="71">
        <f t="shared" si="167"/>
        <v>59.02684590133012</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706.31</v>
      </c>
      <c r="E742" s="192">
        <v>628.69000000000005</v>
      </c>
      <c r="F742" s="71">
        <f t="shared" si="169"/>
        <v>89.010491144115207</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2016</v>
      </c>
      <c r="E744" s="192">
        <v>2328</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4" zoomScaleNormal="100" workbookViewId="0">
      <selection activeCell="B334" sqref="B33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10214242.709999999</v>
      </c>
      <c r="E6" s="180">
        <f t="shared" si="0"/>
        <v>11580533.209999999</v>
      </c>
      <c r="F6" s="181">
        <f t="shared" ref="F6:F298" si="1">IF(D6&gt;0,IF(E6/D6&gt;=100,"&gt;&gt;100",E6/D6*100),"-")</f>
        <v>113.3763269465133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9948867.6099999994</v>
      </c>
      <c r="E7" s="79">
        <f t="shared" si="2"/>
        <v>11535574.42</v>
      </c>
      <c r="F7" s="71">
        <f t="shared" si="1"/>
        <v>115.94861719141925</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30889.439999999999</v>
      </c>
      <c r="E8" s="79">
        <f>E9+E10-E11</f>
        <v>38582.32</v>
      </c>
      <c r="F8" s="71">
        <f t="shared" si="1"/>
        <v>124.90456285384262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30889.439999999999</v>
      </c>
      <c r="E9" s="192">
        <v>30889.439999999999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7692.88</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9917978.1699999999</v>
      </c>
      <c r="E12" s="79">
        <f t="shared" si="3"/>
        <v>10807576.209999999</v>
      </c>
      <c r="F12" s="71">
        <f t="shared" si="1"/>
        <v>108.96955029293032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545258.25</v>
      </c>
      <c r="E13" s="79">
        <f t="shared" si="4"/>
        <v>537547.54</v>
      </c>
      <c r="F13" s="71">
        <f t="shared" si="1"/>
        <v>98.585860920031934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622365.41</v>
      </c>
      <c r="E17" s="192">
        <v>622365.41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77107.16</v>
      </c>
      <c r="E18" s="192">
        <v>84817.87</v>
      </c>
      <c r="F18" s="71">
        <f t="shared" si="1"/>
        <v>109.99999221862144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246270.17000000004</v>
      </c>
      <c r="E19" s="79">
        <f t="shared" si="5"/>
        <v>272552.88</v>
      </c>
      <c r="F19" s="71">
        <f t="shared" si="1"/>
        <v>110.67230757180214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904192.33</v>
      </c>
      <c r="E20" s="192">
        <v>950230.76</v>
      </c>
      <c r="F20" s="71">
        <f t="shared" si="1"/>
        <v>105.09166340749651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16646.400000000001</v>
      </c>
      <c r="E21" s="192">
        <v>16646.400000000001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138262.78</v>
      </c>
      <c r="E22" s="192">
        <v>143708.13</v>
      </c>
      <c r="F22" s="71">
        <f t="shared" si="1"/>
        <v>103.93840627246176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47724.3</v>
      </c>
      <c r="E26" s="192">
        <v>46748.23</v>
      </c>
      <c r="F26" s="71">
        <f t="shared" si="1"/>
        <v>97.954773563991509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860555.64</v>
      </c>
      <c r="E28" s="192">
        <v>884780.64</v>
      </c>
      <c r="F28" s="71">
        <f t="shared" si="1"/>
        <v>102.81504168632256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1710.57</v>
      </c>
      <c r="E29" s="79">
        <f t="shared" si="6"/>
        <v>1048.42</v>
      </c>
      <c r="F29" s="71">
        <f t="shared" si="1"/>
        <v>61.290680884149737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3310.77</v>
      </c>
      <c r="E30" s="192">
        <v>3310.77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1600.2</v>
      </c>
      <c r="E34" s="192">
        <v>2262.35</v>
      </c>
      <c r="F34" s="71">
        <f t="shared" si="1"/>
        <v>141.37920259967501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9124739.1799999997</v>
      </c>
      <c r="E35" s="79">
        <f t="shared" si="7"/>
        <v>9996427.3699999992</v>
      </c>
      <c r="F35" s="71">
        <f t="shared" si="1"/>
        <v>109.55302034178251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34963.93</v>
      </c>
      <c r="E36" s="192">
        <v>34963.93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8745320.4100000001</v>
      </c>
      <c r="E37" s="192">
        <v>9617008.5999999996</v>
      </c>
      <c r="F37" s="71">
        <f t="shared" si="1"/>
        <v>109.96748145446165</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344454.84</v>
      </c>
      <c r="E38" s="192">
        <v>344454.84</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9450.4500000000007</v>
      </c>
      <c r="E47" s="192">
        <v>9450.4500000000007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9450.4500000000007</v>
      </c>
      <c r="E50" s="192">
        <v>9450.4500000000007</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36472.5</v>
      </c>
      <c r="E54" s="192">
        <v>43227.25</v>
      </c>
      <c r="F54" s="71">
        <f t="shared" si="1"/>
        <v>118.52011789704574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36472.5</v>
      </c>
      <c r="E55" s="192">
        <v>43227.25</v>
      </c>
      <c r="F55" s="71">
        <f t="shared" si="1"/>
        <v>118.52011789704574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689415.89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689415.89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265375.10000000003</v>
      </c>
      <c r="E69" s="79">
        <f>E70+E82+E88+E119+E135+E147+E165+E171</f>
        <v>44958.789999999994</v>
      </c>
      <c r="F69" s="71">
        <f t="shared" si="1"/>
        <v>16.941600775656791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247355.64</v>
      </c>
      <c r="E70" s="79">
        <f t="shared" si="12"/>
        <v>35089.439999999995</v>
      </c>
      <c r="F70" s="71">
        <f t="shared" si="1"/>
        <v>14.18582572040807</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246757.7</v>
      </c>
      <c r="E71" s="79">
        <f t="shared" si="13"/>
        <v>34671.919999999998</v>
      </c>
      <c r="F71" s="71">
        <f t="shared" si="1"/>
        <v>14.050998205932377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246757.7</v>
      </c>
      <c r="E73" s="192">
        <v>34671.919999999998</v>
      </c>
      <c r="F73" s="71">
        <f t="shared" si="1"/>
        <v>14.050998205932377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597.94000000000005</v>
      </c>
      <c r="E80" s="192">
        <v>417.52</v>
      </c>
      <c r="F80" s="71">
        <f t="shared" si="1"/>
        <v>69.826403987022104</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2680.59</v>
      </c>
      <c r="E82" s="79">
        <f>SUM(E83:E85)-E86+E87</f>
        <v>3300.65</v>
      </c>
      <c r="F82" s="71">
        <f t="shared" si="1"/>
        <v>123.13147478726698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178.25</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2680.59</v>
      </c>
      <c r="E87" s="192">
        <v>3122.4</v>
      </c>
      <c r="F87" s="71">
        <f t="shared" si="1"/>
        <v>116.48181930097479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15338.869999999999</v>
      </c>
      <c r="E147" s="79">
        <f t="shared" si="24"/>
        <v>6568.6999999999989</v>
      </c>
      <c r="F147" s="71">
        <f t="shared" si="1"/>
        <v>42.823884679901447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1584.21</v>
      </c>
      <c r="E159" s="192">
        <v>1584.21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1484</v>
      </c>
      <c r="E160" s="192">
        <v>2071.1</v>
      </c>
      <c r="F160" s="71">
        <f t="shared" si="1"/>
        <v>139.5619946091644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13129</v>
      </c>
      <c r="E161" s="192">
        <v>5009</v>
      </c>
      <c r="F161" s="71">
        <f t="shared" si="1"/>
        <v>38.152182192093839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858.34</v>
      </c>
      <c r="E164" s="192">
        <v>2095.61</v>
      </c>
      <c r="F164" s="71">
        <f t="shared" si="1"/>
        <v>244.14684157792951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10214242.709999999</v>
      </c>
      <c r="E176" s="79">
        <f>E177+E251</f>
        <v>11580533.209999999</v>
      </c>
      <c r="F176" s="71">
        <f t="shared" si="1"/>
        <v>113.3763269465133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124596.68000000001</v>
      </c>
      <c r="E177" s="79">
        <f>E178+E197+E203+E219+E247+E248</f>
        <v>397104.45</v>
      </c>
      <c r="F177" s="71">
        <f t="shared" si="1"/>
        <v>318.71190307799532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113972.90000000001</v>
      </c>
      <c r="E178" s="79">
        <f>SUM(E179:E181)+E185+E186+SUM(E194:E196)</f>
        <v>147941.45000000001</v>
      </c>
      <c r="F178" s="71">
        <f t="shared" si="1"/>
        <v>129.80405868412578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74344.13</v>
      </c>
      <c r="E179" s="192">
        <v>106630.36</v>
      </c>
      <c r="F179" s="71">
        <f t="shared" si="1"/>
        <v>143.42808235162613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39527.42</v>
      </c>
      <c r="E180" s="192">
        <v>41149.589999999997</v>
      </c>
      <c r="F180" s="71">
        <f t="shared" si="1"/>
        <v>104.1039106524028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101.35</v>
      </c>
      <c r="E181" s="79">
        <f t="shared" si="28"/>
        <v>161.5</v>
      </c>
      <c r="F181" s="71">
        <f t="shared" si="1"/>
        <v>159.34879131721758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101.35</v>
      </c>
      <c r="E184" s="192">
        <v>161.5</v>
      </c>
      <c r="F184" s="71">
        <f t="shared" si="1"/>
        <v>159.34879131721758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9228.75</v>
      </c>
      <c r="E197" s="79">
        <f>SUM(E198:E202)</f>
        <v>80153.420000000013</v>
      </c>
      <c r="F197" s="71">
        <f t="shared" si="1"/>
        <v>868.51870513341464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7692.88</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9228.75</v>
      </c>
      <c r="E199" s="192">
        <v>25189.74</v>
      </c>
      <c r="F199" s="71">
        <f t="shared" ref="F199:F202" si="30">IF(D199&gt;0,IF(E199/D199&gt;=100,"&gt;&gt;100",E199/D199*100),"-")</f>
        <v>272.9485574969525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47270.8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1395.03</v>
      </c>
      <c r="E247" s="192">
        <v>169009.58</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10089646.029999999</v>
      </c>
      <c r="E251" s="79">
        <f>+E252+E255-E264+E274+E291</f>
        <v>11183428.76</v>
      </c>
      <c r="F251" s="71">
        <f t="shared" si="1"/>
        <v>110.84064521934474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9948867.6099999994</v>
      </c>
      <c r="E252" s="79">
        <f>E253-E254</f>
        <v>11535574.42</v>
      </c>
      <c r="F252" s="71">
        <f t="shared" si="1"/>
        <v>115.94861719141925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9948867.6099999994</v>
      </c>
      <c r="E253" s="192">
        <v>11535574.42</v>
      </c>
      <c r="F253" s="71">
        <f t="shared" si="1"/>
        <v>115.94861719141925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125439.54999999999</v>
      </c>
      <c r="E255" s="79">
        <f>E256-E260</f>
        <v>-358714.36</v>
      </c>
      <c r="F255" s="71">
        <f t="shared" si="1"/>
        <v>-285.96591744788628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216556.74</v>
      </c>
      <c r="E256" s="79">
        <f>SUM(E257:E259)</f>
        <v>158251.62</v>
      </c>
      <c r="F256" s="71">
        <f t="shared" si="1"/>
        <v>73.076284764907342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216556.74</v>
      </c>
      <c r="E257" s="192">
        <v>158251.62</v>
      </c>
      <c r="F257" s="71">
        <f t="shared" si="1"/>
        <v>73.076284764907342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91117.19</v>
      </c>
      <c r="E260" s="79">
        <f>SUM(E261:E263)</f>
        <v>516965.98</v>
      </c>
      <c r="F260" s="71">
        <f t="shared" si="1"/>
        <v>567.36383112780368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91117.19</v>
      </c>
      <c r="E262" s="192">
        <v>516965.98</v>
      </c>
      <c r="F262" s="71">
        <f t="shared" si="1"/>
        <v>567.36383112780368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15338.869999999999</v>
      </c>
      <c r="E274" s="79">
        <f>SUM(E275:E277)+SUM(E286:E290)</f>
        <v>6568.7</v>
      </c>
      <c r="F274" s="71">
        <f t="shared" si="1"/>
        <v>42.823884679901454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725.87</v>
      </c>
      <c r="E286" s="192">
        <v>166.03</v>
      </c>
      <c r="F286" s="71">
        <f t="shared" si="39"/>
        <v>22.873241765054349</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1484</v>
      </c>
      <c r="E287" s="192">
        <v>1393.67</v>
      </c>
      <c r="F287" s="71">
        <f t="shared" si="39"/>
        <v>93.91307277628033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13129</v>
      </c>
      <c r="E288" s="192">
        <v>5009</v>
      </c>
      <c r="F288" s="71">
        <f t="shared" si="39"/>
        <v>38.152182192093839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2319.34</v>
      </c>
      <c r="E302" s="192">
        <v>3358.44</v>
      </c>
      <c r="F302" s="71">
        <f t="shared" si="43"/>
        <v>144.80153836867385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13877.87</v>
      </c>
      <c r="E303" s="192">
        <v>5305.87</v>
      </c>
      <c r="F303" s="71">
        <f t="shared" si="43"/>
        <v>38.23259621253117</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22.8</v>
      </c>
      <c r="E308" s="192">
        <v>564.48</v>
      </c>
      <c r="F308" s="71">
        <f t="shared" si="43"/>
        <v>2475.7894736842104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2657.79</v>
      </c>
      <c r="E309" s="192">
        <v>2557.92</v>
      </c>
      <c r="F309" s="71">
        <f t="shared" si="43"/>
        <v>96.24236677841364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3217.01</v>
      </c>
      <c r="E336" s="192">
        <v>9095.42</v>
      </c>
      <c r="F336" s="71">
        <f t="shared" si="43"/>
        <v>282.72899369290116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110755.89</v>
      </c>
      <c r="E337" s="192">
        <v>138846.03</v>
      </c>
      <c r="F337" s="71">
        <f t="shared" si="43"/>
        <v>125.36220872768031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6500</v>
      </c>
      <c r="E338" s="192">
        <v>2112.75</v>
      </c>
      <c r="F338" s="71">
        <f t="shared" si="43"/>
        <v>32.503846153846155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2728.75</v>
      </c>
      <c r="E339" s="192">
        <v>78040.67</v>
      </c>
      <c r="F339" s="71">
        <f t="shared" si="43"/>
        <v>2859.9420980302339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1395.03</v>
      </c>
      <c r="E367" s="192">
        <v>95602.16</v>
      </c>
      <c r="F367" s="71">
        <f t="shared" si="44"/>
        <v>6853.0540561851722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72842.94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564.48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3" sqref="E1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1515521.39</v>
      </c>
      <c r="E107" s="60">
        <f t="shared" si="21"/>
        <v>2533978.84</v>
      </c>
      <c r="F107" s="45">
        <f t="shared" si="1"/>
        <v>167.20178657458607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1515521.39</v>
      </c>
      <c r="E109" s="194">
        <v>2533978.84</v>
      </c>
      <c r="F109" s="45">
        <f t="shared" si="1"/>
        <v>167.20178657458607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1515521.39</v>
      </c>
      <c r="E141" s="81">
        <f t="shared" si="28"/>
        <v>2533978.84</v>
      </c>
      <c r="F141" s="61">
        <f t="shared" si="1"/>
        <v>167.20178657458607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31" sqref="I3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37.5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37.5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37.5</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37.5</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I102" sqref="I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124596.68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2618871.59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7200.6</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1736729.7299999997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1082082.6399999999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649979.44999999995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1007.88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3659.76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707313.47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167627.79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2346363.8200000003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6636.12</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1702761.18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1049796.4099999999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648357.28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947.73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3659.76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636388.80000000005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577.72</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397104.44999999972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11208.17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9095.42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9095.42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9095.42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2112.75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2112.75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385896.28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564.48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138846.03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78040.67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168445.1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31376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 Stipetich</cp:lastModifiedBy>
  <cp:lastPrinted>2026-02-02T11:52:13Z</cp:lastPrinted>
  <dcterms:created xsi:type="dcterms:W3CDTF">2022-04-01T05:14:30Z</dcterms:created>
  <dcterms:modified xsi:type="dcterms:W3CDTF">2026-02-02T11:52:56Z</dcterms:modified>
</cp:coreProperties>
</file>